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Документ!$10:$12</definedName>
  </definedNames>
  <calcPr calcId="125725"/>
</workbook>
</file>

<file path=xl/calcChain.xml><?xml version="1.0" encoding="utf-8"?>
<calcChain xmlns="http://schemas.openxmlformats.org/spreadsheetml/2006/main">
  <c r="F38" i="2"/>
  <c r="F37"/>
  <c r="E21"/>
  <c r="D21"/>
  <c r="E26"/>
  <c r="D26"/>
  <c r="C26"/>
  <c r="C57"/>
  <c r="C55"/>
  <c r="D55"/>
  <c r="E55"/>
  <c r="C59"/>
  <c r="C53"/>
  <c r="D57"/>
  <c r="E57"/>
  <c r="C48"/>
  <c r="C45"/>
  <c r="C39"/>
  <c r="C37"/>
  <c r="C33"/>
  <c r="C21"/>
  <c r="C13"/>
  <c r="E48"/>
  <c r="D48"/>
  <c r="E39"/>
  <c r="D39"/>
  <c r="F24"/>
  <c r="D59"/>
  <c r="D53"/>
  <c r="D45"/>
  <c r="D37"/>
  <c r="D33"/>
  <c r="D13"/>
  <c r="E59"/>
  <c r="E53"/>
  <c r="E45"/>
  <c r="E37"/>
  <c r="E33"/>
  <c r="E13"/>
  <c r="F60"/>
  <c r="F56"/>
  <c r="F54"/>
  <c r="F52"/>
  <c r="F51"/>
  <c r="F50"/>
  <c r="F49"/>
  <c r="F47"/>
  <c r="F46"/>
  <c r="F44"/>
  <c r="F43"/>
  <c r="F42"/>
  <c r="F41"/>
  <c r="F40"/>
  <c r="F36"/>
  <c r="F35"/>
  <c r="F34"/>
  <c r="F32"/>
  <c r="F31"/>
  <c r="F30"/>
  <c r="F29"/>
  <c r="F28"/>
  <c r="F25"/>
  <c r="F23"/>
  <c r="F22"/>
  <c r="F20"/>
  <c r="F17"/>
  <c r="F16"/>
  <c r="F15"/>
  <c r="F14"/>
  <c r="F26" l="1"/>
  <c r="F21"/>
  <c r="C62"/>
  <c r="F55"/>
  <c r="F53"/>
  <c r="E62"/>
  <c r="D62"/>
  <c r="F48"/>
  <c r="F59"/>
  <c r="F45"/>
  <c r="F39"/>
  <c r="F33"/>
  <c r="F13"/>
  <c r="F62" l="1"/>
</calcChain>
</file>

<file path=xl/sharedStrings.xml><?xml version="1.0" encoding="utf-8"?>
<sst xmlns="http://schemas.openxmlformats.org/spreadsheetml/2006/main" count="107" uniqueCount="107">
  <si>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</si>
  <si>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</si>
  <si>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</si>
  <si>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</si>
  <si>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</si>
  <si>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</si>
  <si>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</si>
  <si>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</si>
  <si>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</si>
  <si>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</si>
  <si>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</si>
  <si>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</si>
  <si>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</si>
  <si>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Обеспечение проведения выборов и референдумов</t>
  </si>
  <si>
    <t>0107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</si>
  <si>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</si>
  <si>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</si>
  <si>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</si>
  <si>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</si>
  <si>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</si>
  <si>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</si>
  <si>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</si>
  <si>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</si>
  <si>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</si>
  <si>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</si>
  <si>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</si>
  <si>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</si>
  <si>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</si>
  <si>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</si>
  <si>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</si>
  <si>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</si>
  <si>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Водное хозяйство</t>
  </si>
  <si>
    <t>0406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</si>
  <si>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</si>
  <si>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</si>
  <si>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</si>
  <si>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</si>
  <si>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</si>
  <si>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</si>
  <si>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</si>
  <si>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</si>
  <si>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</si>
  <si>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</si>
  <si>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</si>
  <si>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</si>
  <si>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</si>
  <si>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</si>
  <si>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</si>
  <si>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</si>
  <si>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</si>
  <si>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</si>
  <si>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</si>
  <si>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</si>
  <si>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</si>
  <si>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</si>
  <si>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</si>
  <si>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</si>
  <si>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</si>
  <si>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</si>
  <si>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</si>
  <si>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</si>
  <si>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</si>
  <si>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</si>
  <si>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</si>
  <si>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</si>
  <si>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</si>
  <si>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</si>
  <si>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</si>
  <si>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</si>
  <si>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</si>
  <si>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</si>
  <si>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обслуживание населения</t>
  </si>
  <si>
    <t>1002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</si>
  <si>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</si>
  <si>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</si>
  <si>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</si>
  <si>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</si>
  <si>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</si>
  <si>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</si>
  <si>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</si>
  <si>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</si>
  <si>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</si>
  <si>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</si>
  <si>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</si>
  <si>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</si>
  <si>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</si>
  <si>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</si>
  <si>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</si>
  <si>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</si>
  <si>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</si>
  <si>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</si>
  <si>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</si>
  <si>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</si>
  <si>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</si>
  <si>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</si>
  <si>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</si>
  <si>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Прочие межбюджетные трансферты общего характера</t>
  </si>
  <si>
    <t>1403</t>
  </si>
  <si>
    <t>% исполн. к уточ. бюджет. ассигн.</t>
  </si>
  <si>
    <t>0310</t>
  </si>
  <si>
    <t>Защита населения и территории от чрезвычайных ситуаций природного и техногенного характера , пожарная безопасность</t>
  </si>
  <si>
    <t>Исполнение  бюджета МР "Куйбышевский район" по разделам и подразделам классификации расходов бюджетов за 2023 год</t>
  </si>
  <si>
    <t>Утверждено бюджетом на 2023год</t>
  </si>
  <si>
    <t>Уточненные бюджетные асигнования в соответветствии с бюджетной росписью на 2023год</t>
  </si>
  <si>
    <t>Исполнено за 2023год</t>
  </si>
  <si>
    <t>0401</t>
  </si>
  <si>
    <t>Общеэкономические вопросы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</si>
</sst>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name val="Calibri"/>
      <family val="2"/>
    </font>
    <font>
      <sz val="11"/>
      <name val="Calibri"/>
      <family val="2"/>
    </font>
    <font>
      <b/>
      <sz val="16"/>
      <color indexed="8"/>
      <name val="Times New Roman"/>
      <family val="1"/>
      <charset val="204"/>
    </font>
    <font>
      <b/>
      <sz val="16"/>
      <color indexed="8"/>
      <name val="Times New Roman"/>
    </font>
    <font>
      <sz val="16"/>
      <color indexed="8"/>
      <name val="Calibri"/>
    </font>
    <font>
      <sz val="16"/>
      <color indexed="8"/>
      <name val="Times New Roman"/>
    </font>
    <font>
      <b/>
      <sz val="16"/>
      <color indexed="8"/>
      <name val="Calibri"/>
      <family val="2"/>
      <charset val="204"/>
    </font>
    <font>
      <sz val="8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sz val="16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2" borderId="0"/>
    <xf numFmtId="0" fontId="10" fillId="0" borderId="5">
      <alignment horizontal="center" vertical="center" wrapText="1"/>
    </xf>
    <xf numFmtId="0" fontId="11" fillId="0" borderId="5">
      <alignment horizontal="center" vertical="center" shrinkToFit="1"/>
    </xf>
    <xf numFmtId="49" fontId="10" fillId="0" borderId="5">
      <alignment horizontal="left" vertical="top" wrapText="1"/>
    </xf>
    <xf numFmtId="49" fontId="11" fillId="0" borderId="5">
      <alignment horizontal="left" vertical="top" wrapText="1"/>
    </xf>
    <xf numFmtId="0" fontId="10" fillId="0" borderId="5">
      <alignment horizontal="left"/>
    </xf>
    <xf numFmtId="0" fontId="11" fillId="0" borderId="6"/>
    <xf numFmtId="49" fontId="10" fillId="0" borderId="5">
      <alignment horizontal="center" vertical="top" wrapText="1"/>
    </xf>
    <xf numFmtId="49" fontId="11" fillId="0" borderId="5">
      <alignment horizontal="center" vertical="top" wrapText="1"/>
    </xf>
    <xf numFmtId="0" fontId="9" fillId="3" borderId="0"/>
    <xf numFmtId="4" fontId="10" fillId="4" borderId="5">
      <alignment horizontal="right" vertical="top" shrinkToFit="1"/>
    </xf>
    <xf numFmtId="4" fontId="11" fillId="4" borderId="5">
      <alignment horizontal="right" vertical="top" shrinkToFit="1"/>
    </xf>
    <xf numFmtId="4" fontId="10" fillId="5" borderId="5">
      <alignment horizontal="right" vertical="top" shrinkToFit="1"/>
    </xf>
    <xf numFmtId="0" fontId="11" fillId="0" borderId="0">
      <alignment horizontal="left" wrapText="1"/>
    </xf>
    <xf numFmtId="0" fontId="12" fillId="0" borderId="0"/>
    <xf numFmtId="0" fontId="11" fillId="0" borderId="0">
      <alignment horizontal="left" vertical="top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8" fillId="0" borderId="0"/>
  </cellStyleXfs>
  <cellXfs count="45">
    <xf numFmtId="0" fontId="0" fillId="0" borderId="0" xfId="0"/>
    <xf numFmtId="0" fontId="0" fillId="0" borderId="0" xfId="0" applyProtection="1">
      <protection locked="0"/>
    </xf>
    <xf numFmtId="0" fontId="8" fillId="0" borderId="0" xfId="26" applyNumberFormat="1" applyProtection="1"/>
    <xf numFmtId="0" fontId="11" fillId="0" borderId="6" xfId="12" applyNumberFormat="1" applyFill="1" applyProtection="1"/>
    <xf numFmtId="0" fontId="8" fillId="0" borderId="0" xfId="26" applyNumberFormat="1" applyFill="1" applyProtection="1"/>
    <xf numFmtId="0" fontId="12" fillId="0" borderId="0" xfId="20" applyNumberFormat="1" applyFill="1" applyProtection="1"/>
    <xf numFmtId="0" fontId="0" fillId="0" borderId="0" xfId="0" applyFill="1" applyProtection="1">
      <protection locked="0"/>
    </xf>
    <xf numFmtId="0" fontId="4" fillId="0" borderId="0" xfId="26" applyNumberFormat="1" applyFont="1" applyProtection="1"/>
    <xf numFmtId="0" fontId="5" fillId="0" borderId="5" xfId="8" applyNumberFormat="1" applyFont="1" applyProtection="1">
      <alignment horizontal="center" vertical="center" shrinkToFit="1"/>
    </xf>
    <xf numFmtId="0" fontId="5" fillId="0" borderId="1" xfId="8" applyNumberFormat="1" applyFont="1" applyBorder="1" applyProtection="1">
      <alignment horizontal="center" vertical="center" shrinkToFit="1"/>
    </xf>
    <xf numFmtId="0" fontId="4" fillId="0" borderId="4" xfId="26" applyNumberFormat="1" applyFont="1" applyBorder="1" applyProtection="1"/>
    <xf numFmtId="49" fontId="3" fillId="0" borderId="5" xfId="9" applyNumberFormat="1" applyFont="1" applyFill="1" applyProtection="1">
      <alignment horizontal="left" vertical="top" wrapText="1"/>
    </xf>
    <xf numFmtId="49" fontId="3" fillId="0" borderId="5" xfId="13" applyNumberFormat="1" applyFont="1" applyFill="1" applyProtection="1">
      <alignment horizontal="center" vertical="top" wrapText="1"/>
    </xf>
    <xf numFmtId="4" fontId="3" fillId="0" borderId="5" xfId="16" applyNumberFormat="1" applyFont="1" applyFill="1" applyProtection="1">
      <alignment horizontal="right" vertical="top" shrinkToFit="1"/>
    </xf>
    <xf numFmtId="4" fontId="3" fillId="0" borderId="1" xfId="16" applyNumberFormat="1" applyFont="1" applyFill="1" applyBorder="1" applyProtection="1">
      <alignment horizontal="right" vertical="top" shrinkToFit="1"/>
    </xf>
    <xf numFmtId="164" fontId="6" fillId="0" borderId="4" xfId="26" applyNumberFormat="1" applyFont="1" applyFill="1" applyBorder="1" applyProtection="1"/>
    <xf numFmtId="49" fontId="5" fillId="0" borderId="5" xfId="10" applyNumberFormat="1" applyFont="1" applyFill="1" applyProtection="1">
      <alignment horizontal="left" vertical="top" wrapText="1"/>
    </xf>
    <xf numFmtId="49" fontId="5" fillId="0" borderId="5" xfId="14" applyNumberFormat="1" applyFont="1" applyFill="1" applyProtection="1">
      <alignment horizontal="center" vertical="top" wrapText="1"/>
    </xf>
    <xf numFmtId="4" fontId="5" fillId="0" borderId="5" xfId="17" applyNumberFormat="1" applyFont="1" applyFill="1" applyProtection="1">
      <alignment horizontal="right" vertical="top" shrinkToFit="1"/>
    </xf>
    <xf numFmtId="4" fontId="5" fillId="0" borderId="1" xfId="17" applyNumberFormat="1" applyFont="1" applyFill="1" applyBorder="1" applyProtection="1">
      <alignment horizontal="right" vertical="top" shrinkToFit="1"/>
    </xf>
    <xf numFmtId="164" fontId="4" fillId="0" borderId="4" xfId="26" applyNumberFormat="1" applyFont="1" applyFill="1" applyBorder="1" applyProtection="1"/>
    <xf numFmtId="0" fontId="3" fillId="0" borderId="5" xfId="11" applyNumberFormat="1" applyFont="1" applyFill="1" applyProtection="1">
      <alignment horizontal="left"/>
    </xf>
    <xf numFmtId="4" fontId="3" fillId="0" borderId="5" xfId="18" applyNumberFormat="1" applyFont="1" applyFill="1" applyProtection="1">
      <alignment horizontal="right" vertical="top" shrinkToFit="1"/>
    </xf>
    <xf numFmtId="49" fontId="14" fillId="0" borderId="5" xfId="13" applyNumberFormat="1" applyFont="1" applyFill="1" applyProtection="1">
      <alignment horizontal="center" vertical="top" wrapText="1"/>
    </xf>
    <xf numFmtId="49" fontId="14" fillId="0" borderId="5" xfId="9" applyNumberFormat="1" applyFont="1" applyFill="1" applyProtection="1">
      <alignment horizontal="left" vertical="top" wrapText="1"/>
    </xf>
    <xf numFmtId="4" fontId="14" fillId="0" borderId="5" xfId="16" applyNumberFormat="1" applyFont="1" applyFill="1" applyProtection="1">
      <alignment horizontal="right" vertical="top" shrinkToFit="1"/>
    </xf>
    <xf numFmtId="0" fontId="11" fillId="0" borderId="0" xfId="19" applyNumberFormat="1" applyFill="1" applyProtection="1">
      <alignment horizontal="left" wrapText="1"/>
    </xf>
    <xf numFmtId="0" fontId="11" fillId="0" borderId="0" xfId="19" applyFill="1">
      <alignment horizontal="left" wrapText="1"/>
    </xf>
    <xf numFmtId="0" fontId="6" fillId="0" borderId="2" xfId="26" applyNumberFormat="1" applyFont="1" applyBorder="1" applyAlignment="1" applyProtection="1">
      <alignment horizontal="center" wrapText="1"/>
    </xf>
    <xf numFmtId="0" fontId="6" fillId="0" borderId="3" xfId="26" applyNumberFormat="1" applyFont="1" applyBorder="1" applyAlignment="1" applyProtection="1">
      <alignment horizontal="center" wrapText="1"/>
    </xf>
    <xf numFmtId="0" fontId="0" fillId="0" borderId="0" xfId="0" applyAlignment="1" applyProtection="1">
      <alignment horizontal="left"/>
      <protection locked="0"/>
    </xf>
    <xf numFmtId="0" fontId="3" fillId="0" borderId="5" xfId="7" applyNumberFormat="1" applyFont="1" applyProtection="1">
      <alignment horizontal="center" vertical="center" wrapText="1"/>
    </xf>
    <xf numFmtId="0" fontId="3" fillId="0" borderId="5" xfId="7" applyFont="1">
      <alignment horizontal="center" vertical="center" wrapText="1"/>
    </xf>
    <xf numFmtId="0" fontId="3" fillId="0" borderId="1" xfId="7" applyNumberFormat="1" applyFont="1" applyBorder="1" applyProtection="1">
      <alignment horizontal="center" vertical="center" wrapText="1"/>
    </xf>
    <xf numFmtId="0" fontId="3" fillId="0" borderId="1" xfId="7" applyFont="1" applyBorder="1">
      <alignment horizontal="center" vertical="center" wrapText="1"/>
    </xf>
    <xf numFmtId="0" fontId="5" fillId="0" borderId="0" xfId="25" applyNumberFormat="1" applyFont="1" applyProtection="1">
      <alignment horizontal="right"/>
    </xf>
    <xf numFmtId="0" fontId="5" fillId="0" borderId="0" xfId="25" applyFont="1">
      <alignment horizontal="right"/>
    </xf>
    <xf numFmtId="0" fontId="11" fillId="0" borderId="0" xfId="21" applyNumberFormat="1" applyProtection="1">
      <alignment horizontal="left" vertical="top" wrapText="1"/>
    </xf>
    <xf numFmtId="0" fontId="11" fillId="0" borderId="0" xfId="21">
      <alignment horizontal="left" vertical="top" wrapText="1"/>
    </xf>
    <xf numFmtId="0" fontId="2" fillId="0" borderId="0" xfId="22" applyNumberFormat="1" applyFont="1" applyProtection="1">
      <alignment horizontal="center" wrapText="1"/>
    </xf>
    <xf numFmtId="0" fontId="3" fillId="0" borderId="0" xfId="22" applyFont="1">
      <alignment horizontal="center" wrapText="1"/>
    </xf>
    <xf numFmtId="0" fontId="3" fillId="0" borderId="0" xfId="23" applyNumberFormat="1" applyFont="1" applyProtection="1">
      <alignment horizontal="center"/>
    </xf>
    <xf numFmtId="0" fontId="3" fillId="0" borderId="0" xfId="23" applyFont="1">
      <alignment horizontal="center"/>
    </xf>
    <xf numFmtId="0" fontId="5" fillId="0" borderId="0" xfId="24" applyNumberFormat="1" applyFont="1" applyProtection="1">
      <alignment wrapText="1"/>
    </xf>
    <xf numFmtId="0" fontId="5" fillId="0" borderId="0" xfId="24" applyFont="1">
      <alignment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zoomScaleNormal="100" zoomScaleSheetLayoutView="100" workbookViewId="0">
      <pane ySplit="12" topLeftCell="A13" activePane="bottomLeft" state="frozen"/>
      <selection pane="bottomLeft" activeCell="C1" sqref="C1:F4"/>
    </sheetView>
  </sheetViews>
  <sheetFormatPr defaultColWidth="9.140625" defaultRowHeight="15" outlineLevelRow="1"/>
  <cols>
    <col min="1" max="1" width="85.7109375" style="1" customWidth="1"/>
    <col min="2" max="2" width="12.85546875" style="1" customWidth="1"/>
    <col min="3" max="3" width="20" style="1" customWidth="1"/>
    <col min="4" max="4" width="22.85546875" style="1" customWidth="1"/>
    <col min="5" max="5" width="20" style="1" customWidth="1"/>
    <col min="6" max="6" width="14.28515625" style="1" customWidth="1"/>
    <col min="7" max="9" width="9.140625" style="1" customWidth="1"/>
    <col min="10" max="16384" width="9.140625" style="1"/>
  </cols>
  <sheetData>
    <row r="1" spans="1:9">
      <c r="C1" s="30"/>
      <c r="D1" s="30"/>
      <c r="E1" s="30"/>
      <c r="F1" s="30"/>
    </row>
    <row r="2" spans="1:9">
      <c r="C2" s="30"/>
      <c r="D2" s="30"/>
      <c r="E2" s="30"/>
      <c r="F2" s="30"/>
    </row>
    <row r="3" spans="1:9">
      <c r="C3" s="30"/>
      <c r="D3" s="30"/>
      <c r="E3" s="30"/>
      <c r="F3" s="30"/>
    </row>
    <row r="4" spans="1:9">
      <c r="C4" s="30"/>
      <c r="D4" s="30"/>
      <c r="E4" s="30"/>
      <c r="F4" s="30"/>
    </row>
    <row r="5" spans="1:9" ht="5.45" customHeight="1">
      <c r="A5" s="37"/>
      <c r="B5" s="38"/>
      <c r="C5" s="38"/>
      <c r="D5" s="38"/>
      <c r="E5" s="38"/>
      <c r="F5" s="2"/>
      <c r="G5" s="2"/>
      <c r="H5" s="2"/>
      <c r="I5" s="2"/>
    </row>
    <row r="6" spans="1:9" ht="37.9" customHeight="1">
      <c r="A6" s="39" t="s">
        <v>101</v>
      </c>
      <c r="B6" s="40"/>
      <c r="C6" s="40"/>
      <c r="D6" s="40"/>
      <c r="E6" s="40"/>
      <c r="F6" s="7"/>
      <c r="G6" s="2"/>
      <c r="H6" s="2"/>
      <c r="I6" s="2"/>
    </row>
    <row r="7" spans="1:9" ht="7.15" customHeight="1">
      <c r="A7" s="41"/>
      <c r="B7" s="42"/>
      <c r="C7" s="42"/>
      <c r="D7" s="42"/>
      <c r="E7" s="42"/>
      <c r="F7" s="7"/>
      <c r="G7" s="2"/>
      <c r="H7" s="2"/>
      <c r="I7" s="2"/>
    </row>
    <row r="8" spans="1:9" ht="21" hidden="1">
      <c r="A8" s="43"/>
      <c r="B8" s="44"/>
      <c r="C8" s="44"/>
      <c r="D8" s="44"/>
      <c r="E8" s="44"/>
      <c r="F8" s="7"/>
      <c r="G8" s="2"/>
      <c r="H8" s="2"/>
      <c r="I8" s="2"/>
    </row>
    <row r="9" spans="1:9" ht="19.899999999999999" customHeight="1">
      <c r="A9" s="35" t="s">
        <v>0</v>
      </c>
      <c r="B9" s="36"/>
      <c r="C9" s="36"/>
      <c r="D9" s="36"/>
      <c r="E9" s="36"/>
      <c r="F9" s="7"/>
      <c r="G9" s="2"/>
      <c r="H9" s="2"/>
      <c r="I9" s="2"/>
    </row>
    <row r="10" spans="1:9" ht="15.75" customHeight="1">
      <c r="A10" s="31" t="s">
        <v>1</v>
      </c>
      <c r="B10" s="31" t="s">
        <v>2</v>
      </c>
      <c r="C10" s="31" t="s">
        <v>102</v>
      </c>
      <c r="D10" s="31" t="s">
        <v>103</v>
      </c>
      <c r="E10" s="33" t="s">
        <v>104</v>
      </c>
      <c r="F10" s="28" t="s">
        <v>98</v>
      </c>
      <c r="G10" s="2"/>
      <c r="H10" s="2"/>
      <c r="I10" s="2"/>
    </row>
    <row r="11" spans="1:9" ht="130.5" customHeight="1">
      <c r="A11" s="32"/>
      <c r="B11" s="32"/>
      <c r="C11" s="32"/>
      <c r="D11" s="32"/>
      <c r="E11" s="34"/>
      <c r="F11" s="29"/>
      <c r="G11" s="2"/>
      <c r="H11" s="2"/>
      <c r="I11" s="2"/>
    </row>
    <row r="12" spans="1:9" ht="15.6" customHeight="1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10">
        <v>6</v>
      </c>
      <c r="G12" s="2"/>
      <c r="H12" s="2"/>
      <c r="I12" s="2"/>
    </row>
    <row r="13" spans="1:9" ht="21">
      <c r="A13" s="11" t="s">
        <v>3</v>
      </c>
      <c r="B13" s="12" t="s">
        <v>4</v>
      </c>
      <c r="C13" s="14">
        <f>C14+C15+C16+C17+C18+C19+C20</f>
        <v>36222264.549999997</v>
      </c>
      <c r="D13" s="14">
        <f>D14+D15+D16+D17+D18+D19+D20</f>
        <v>45076646.859999999</v>
      </c>
      <c r="E13" s="14">
        <f>E14+E15+E16+E17+E18+E19+E20</f>
        <v>44994488.519999996</v>
      </c>
      <c r="F13" s="15">
        <f>E13/D13*100</f>
        <v>99.817736354136613</v>
      </c>
      <c r="G13" s="2"/>
      <c r="H13" s="2"/>
      <c r="I13" s="2"/>
    </row>
    <row r="14" spans="1:9" ht="60.75" outlineLevel="1">
      <c r="A14" s="16" t="s">
        <v>5</v>
      </c>
      <c r="B14" s="17" t="s">
        <v>6</v>
      </c>
      <c r="C14" s="18">
        <v>1310000</v>
      </c>
      <c r="D14" s="18">
        <v>1348005</v>
      </c>
      <c r="E14" s="19">
        <v>1344121.08</v>
      </c>
      <c r="F14" s="20">
        <f t="shared" ref="F14:F62" si="0">E14/D14*100</f>
        <v>99.71187643962746</v>
      </c>
      <c r="G14" s="2"/>
      <c r="H14" s="2"/>
      <c r="I14" s="2"/>
    </row>
    <row r="15" spans="1:9" ht="60.75" outlineLevel="1">
      <c r="A15" s="16" t="s">
        <v>7</v>
      </c>
      <c r="B15" s="17" t="s">
        <v>8</v>
      </c>
      <c r="C15" s="18">
        <v>24495000</v>
      </c>
      <c r="D15" s="18">
        <v>28803802.399999999</v>
      </c>
      <c r="E15" s="18">
        <v>28774193.399999999</v>
      </c>
      <c r="F15" s="20">
        <f t="shared" si="0"/>
        <v>99.897204544077837</v>
      </c>
      <c r="G15" s="2"/>
      <c r="H15" s="2"/>
      <c r="I15" s="2"/>
    </row>
    <row r="16" spans="1:9" ht="21" outlineLevel="1">
      <c r="A16" s="16" t="s">
        <v>9</v>
      </c>
      <c r="B16" s="17" t="s">
        <v>10</v>
      </c>
      <c r="C16" s="18">
        <v>71</v>
      </c>
      <c r="D16" s="18">
        <v>71</v>
      </c>
      <c r="E16" s="18"/>
      <c r="F16" s="20">
        <f t="shared" si="0"/>
        <v>0</v>
      </c>
      <c r="G16" s="2"/>
      <c r="H16" s="2"/>
      <c r="I16" s="2"/>
    </row>
    <row r="17" spans="1:9" ht="60.75" outlineLevel="1">
      <c r="A17" s="16" t="s">
        <v>11</v>
      </c>
      <c r="B17" s="17" t="s">
        <v>12</v>
      </c>
      <c r="C17" s="18">
        <v>8879366.5500000007</v>
      </c>
      <c r="D17" s="18">
        <v>9733626.4000000004</v>
      </c>
      <c r="E17" s="18">
        <v>9723678.3800000008</v>
      </c>
      <c r="F17" s="20">
        <f t="shared" si="0"/>
        <v>99.897797392347016</v>
      </c>
      <c r="G17" s="2"/>
      <c r="H17" s="2"/>
      <c r="I17" s="2"/>
    </row>
    <row r="18" spans="1:9" ht="21" outlineLevel="1">
      <c r="A18" s="16" t="s">
        <v>13</v>
      </c>
      <c r="B18" s="17" t="s">
        <v>14</v>
      </c>
      <c r="C18" s="18"/>
      <c r="D18" s="18"/>
      <c r="E18" s="18"/>
      <c r="F18" s="20"/>
      <c r="G18" s="2"/>
      <c r="H18" s="2"/>
      <c r="I18" s="2"/>
    </row>
    <row r="19" spans="1:9" ht="21" outlineLevel="1">
      <c r="A19" s="16" t="s">
        <v>15</v>
      </c>
      <c r="B19" s="17" t="s">
        <v>16</v>
      </c>
      <c r="C19" s="18">
        <v>700000</v>
      </c>
      <c r="D19" s="18"/>
      <c r="E19" s="18"/>
      <c r="F19" s="20"/>
      <c r="G19" s="2"/>
      <c r="H19" s="2"/>
      <c r="I19" s="2"/>
    </row>
    <row r="20" spans="1:9" ht="21" outlineLevel="1">
      <c r="A20" s="16" t="s">
        <v>17</v>
      </c>
      <c r="B20" s="17" t="s">
        <v>18</v>
      </c>
      <c r="C20" s="18">
        <v>837827</v>
      </c>
      <c r="D20" s="18">
        <v>5191142.0599999996</v>
      </c>
      <c r="E20" s="18">
        <v>5152495.66</v>
      </c>
      <c r="F20" s="20">
        <f t="shared" si="0"/>
        <v>99.25553183570554</v>
      </c>
      <c r="G20" s="2"/>
      <c r="H20" s="2"/>
      <c r="I20" s="2"/>
    </row>
    <row r="21" spans="1:9" ht="40.5">
      <c r="A21" s="11" t="s">
        <v>19</v>
      </c>
      <c r="B21" s="12" t="s">
        <v>20</v>
      </c>
      <c r="C21" s="13">
        <f>C22+C23+C24+C25</f>
        <v>5690151</v>
      </c>
      <c r="D21" s="13">
        <f t="shared" ref="D21:E21" si="1">D22+D23+D24+D25</f>
        <v>6464837</v>
      </c>
      <c r="E21" s="13">
        <f t="shared" si="1"/>
        <v>6452714.7800000003</v>
      </c>
      <c r="F21" s="15">
        <f t="shared" si="0"/>
        <v>99.812489935941159</v>
      </c>
      <c r="G21" s="2"/>
      <c r="H21" s="2"/>
      <c r="I21" s="2"/>
    </row>
    <row r="22" spans="1:9" ht="21" outlineLevel="1">
      <c r="A22" s="16" t="s">
        <v>21</v>
      </c>
      <c r="B22" s="17" t="s">
        <v>22</v>
      </c>
      <c r="C22" s="18">
        <v>517651</v>
      </c>
      <c r="D22" s="18">
        <v>564390</v>
      </c>
      <c r="E22" s="18">
        <v>559949.82999999996</v>
      </c>
      <c r="F22" s="20">
        <f t="shared" si="0"/>
        <v>99.213279824235016</v>
      </c>
      <c r="G22" s="2"/>
      <c r="H22" s="2"/>
      <c r="I22" s="2"/>
    </row>
    <row r="23" spans="1:9" ht="40.5" outlineLevel="1">
      <c r="A23" s="16" t="s">
        <v>23</v>
      </c>
      <c r="B23" s="17" t="s">
        <v>24</v>
      </c>
      <c r="C23" s="18">
        <v>4802500</v>
      </c>
      <c r="D23" s="18">
        <v>5724197</v>
      </c>
      <c r="E23" s="18">
        <v>5716514.9500000002</v>
      </c>
      <c r="F23" s="20">
        <f t="shared" si="0"/>
        <v>99.865796896927208</v>
      </c>
      <c r="G23" s="2"/>
      <c r="H23" s="2"/>
      <c r="I23" s="2"/>
    </row>
    <row r="24" spans="1:9" ht="40.5" outlineLevel="1">
      <c r="A24" s="16" t="s">
        <v>100</v>
      </c>
      <c r="B24" s="17" t="s">
        <v>99</v>
      </c>
      <c r="C24" s="18">
        <v>160000</v>
      </c>
      <c r="D24" s="18">
        <v>101250</v>
      </c>
      <c r="E24" s="18">
        <v>101250</v>
      </c>
      <c r="F24" s="20">
        <f t="shared" si="0"/>
        <v>100</v>
      </c>
      <c r="G24" s="2"/>
      <c r="H24" s="2"/>
      <c r="I24" s="2"/>
    </row>
    <row r="25" spans="1:9" ht="40.5" outlineLevel="1">
      <c r="A25" s="16" t="s">
        <v>25</v>
      </c>
      <c r="B25" s="17" t="s">
        <v>26</v>
      </c>
      <c r="C25" s="18">
        <v>210000</v>
      </c>
      <c r="D25" s="18">
        <v>75000</v>
      </c>
      <c r="E25" s="18">
        <v>75000</v>
      </c>
      <c r="F25" s="20">
        <f t="shared" si="0"/>
        <v>100</v>
      </c>
      <c r="G25" s="2"/>
      <c r="H25" s="2"/>
      <c r="I25" s="2"/>
    </row>
    <row r="26" spans="1:9" ht="21">
      <c r="A26" s="11" t="s">
        <v>27</v>
      </c>
      <c r="B26" s="12" t="s">
        <v>28</v>
      </c>
      <c r="C26" s="13">
        <f>C28+C30+C31+C32++C29+C27</f>
        <v>65239805.039999999</v>
      </c>
      <c r="D26" s="13">
        <f t="shared" ref="D26:E26" si="2">D28+D30+D31+D32++D29+D27</f>
        <v>101992703.38999999</v>
      </c>
      <c r="E26" s="13">
        <f t="shared" si="2"/>
        <v>88470753.969999999</v>
      </c>
      <c r="F26" s="15">
        <f t="shared" si="0"/>
        <v>86.742238443965235</v>
      </c>
      <c r="G26" s="2"/>
      <c r="H26" s="2"/>
      <c r="I26" s="2"/>
    </row>
    <row r="27" spans="1:9" ht="21">
      <c r="A27" s="24" t="s">
        <v>106</v>
      </c>
      <c r="B27" s="23" t="s">
        <v>105</v>
      </c>
      <c r="C27" s="25">
        <v>5408</v>
      </c>
      <c r="D27" s="13">
        <v>5408</v>
      </c>
      <c r="E27" s="13"/>
      <c r="F27" s="15"/>
      <c r="G27" s="2"/>
      <c r="H27" s="2"/>
      <c r="I27" s="2"/>
    </row>
    <row r="28" spans="1:9" ht="21" outlineLevel="1">
      <c r="A28" s="16" t="s">
        <v>29</v>
      </c>
      <c r="B28" s="17" t="s">
        <v>30</v>
      </c>
      <c r="C28" s="18">
        <v>3769405.75</v>
      </c>
      <c r="D28" s="18">
        <v>4142956.59</v>
      </c>
      <c r="E28" s="18">
        <v>4057062.84</v>
      </c>
      <c r="F28" s="20">
        <f t="shared" si="0"/>
        <v>97.926752353444286</v>
      </c>
      <c r="G28" s="2"/>
      <c r="H28" s="2"/>
      <c r="I28" s="2"/>
    </row>
    <row r="29" spans="1:9" ht="21" outlineLevel="1">
      <c r="A29" s="16" t="s">
        <v>31</v>
      </c>
      <c r="B29" s="17" t="s">
        <v>32</v>
      </c>
      <c r="C29" s="18">
        <v>600000</v>
      </c>
      <c r="D29" s="18">
        <v>834720</v>
      </c>
      <c r="E29" s="18">
        <v>834720</v>
      </c>
      <c r="F29" s="20">
        <f t="shared" si="0"/>
        <v>100</v>
      </c>
      <c r="G29" s="2"/>
      <c r="H29" s="2"/>
      <c r="I29" s="2"/>
    </row>
    <row r="30" spans="1:9" ht="21" outlineLevel="1">
      <c r="A30" s="16" t="s">
        <v>33</v>
      </c>
      <c r="B30" s="17" t="s">
        <v>34</v>
      </c>
      <c r="C30" s="18">
        <v>3598413.56</v>
      </c>
      <c r="D30" s="18">
        <v>3646261.9</v>
      </c>
      <c r="E30" s="18">
        <v>3598413.56</v>
      </c>
      <c r="F30" s="20">
        <f t="shared" si="0"/>
        <v>98.687742644048697</v>
      </c>
      <c r="G30" s="2"/>
      <c r="H30" s="2"/>
      <c r="I30" s="2"/>
    </row>
    <row r="31" spans="1:9" ht="21" outlineLevel="1">
      <c r="A31" s="16" t="s">
        <v>35</v>
      </c>
      <c r="B31" s="17" t="s">
        <v>36</v>
      </c>
      <c r="C31" s="18">
        <v>55439401.229999997</v>
      </c>
      <c r="D31" s="18">
        <v>90816621.879999995</v>
      </c>
      <c r="E31" s="18">
        <v>77706740.549999997</v>
      </c>
      <c r="F31" s="20">
        <f t="shared" si="0"/>
        <v>85.564447280011507</v>
      </c>
      <c r="G31" s="2"/>
      <c r="H31" s="2"/>
      <c r="I31" s="2"/>
    </row>
    <row r="32" spans="1:9" ht="21" outlineLevel="1">
      <c r="A32" s="16" t="s">
        <v>37</v>
      </c>
      <c r="B32" s="17" t="s">
        <v>38</v>
      </c>
      <c r="C32" s="18">
        <v>1827176.5</v>
      </c>
      <c r="D32" s="18">
        <v>2546735.02</v>
      </c>
      <c r="E32" s="18">
        <v>2273817.02</v>
      </c>
      <c r="F32" s="20">
        <f t="shared" si="0"/>
        <v>89.283612238543768</v>
      </c>
      <c r="G32" s="2"/>
      <c r="H32" s="2"/>
      <c r="I32" s="2"/>
    </row>
    <row r="33" spans="1:9" ht="21">
      <c r="A33" s="11" t="s">
        <v>39</v>
      </c>
      <c r="B33" s="12" t="s">
        <v>40</v>
      </c>
      <c r="C33" s="13">
        <f>C34+C35+C36</f>
        <v>53017797</v>
      </c>
      <c r="D33" s="13">
        <f>D34+D35+D36</f>
        <v>65423810.290000007</v>
      </c>
      <c r="E33" s="13">
        <f>E34+E35+E36</f>
        <v>65281738.150000006</v>
      </c>
      <c r="F33" s="15">
        <f t="shared" si="0"/>
        <v>99.782843372511863</v>
      </c>
      <c r="G33" s="2"/>
      <c r="H33" s="2"/>
      <c r="I33" s="2"/>
    </row>
    <row r="34" spans="1:9" ht="21" outlineLevel="1">
      <c r="A34" s="16" t="s">
        <v>41</v>
      </c>
      <c r="B34" s="17" t="s">
        <v>42</v>
      </c>
      <c r="C34" s="18">
        <v>227000</v>
      </c>
      <c r="D34" s="18">
        <v>3082610.52</v>
      </c>
      <c r="E34" s="18">
        <v>3061386.17</v>
      </c>
      <c r="F34" s="20">
        <f t="shared" si="0"/>
        <v>99.311481296054225</v>
      </c>
      <c r="G34" s="2"/>
      <c r="H34" s="2"/>
      <c r="I34" s="2"/>
    </row>
    <row r="35" spans="1:9" ht="21" outlineLevel="1">
      <c r="A35" s="16" t="s">
        <v>43</v>
      </c>
      <c r="B35" s="17" t="s">
        <v>44</v>
      </c>
      <c r="C35" s="18">
        <v>46357937</v>
      </c>
      <c r="D35" s="18">
        <v>53165762.359999999</v>
      </c>
      <c r="E35" s="18">
        <v>53165751.090000004</v>
      </c>
      <c r="F35" s="20">
        <f t="shared" si="0"/>
        <v>99.999978802147297</v>
      </c>
      <c r="G35" s="2"/>
      <c r="H35" s="2"/>
      <c r="I35" s="2"/>
    </row>
    <row r="36" spans="1:9" ht="21" outlineLevel="1">
      <c r="A36" s="16" t="s">
        <v>45</v>
      </c>
      <c r="B36" s="17" t="s">
        <v>46</v>
      </c>
      <c r="C36" s="18">
        <v>6432860</v>
      </c>
      <c r="D36" s="18">
        <v>9175437.4100000001</v>
      </c>
      <c r="E36" s="18">
        <v>9054600.8900000006</v>
      </c>
      <c r="F36" s="20">
        <f t="shared" si="0"/>
        <v>98.683043493182083</v>
      </c>
      <c r="G36" s="2"/>
      <c r="H36" s="2"/>
      <c r="I36" s="2"/>
    </row>
    <row r="37" spans="1:9" ht="21">
      <c r="A37" s="11" t="s">
        <v>47</v>
      </c>
      <c r="B37" s="12" t="s">
        <v>48</v>
      </c>
      <c r="C37" s="13">
        <f>C38</f>
        <v>100000</v>
      </c>
      <c r="D37" s="13">
        <f>D38</f>
        <v>8957.3799999999992</v>
      </c>
      <c r="E37" s="13">
        <f>E38</f>
        <v>8957.3799999999992</v>
      </c>
      <c r="F37" s="20">
        <f t="shared" si="0"/>
        <v>100</v>
      </c>
      <c r="G37" s="2"/>
      <c r="H37" s="2"/>
      <c r="I37" s="2"/>
    </row>
    <row r="38" spans="1:9" ht="40.5" outlineLevel="1">
      <c r="A38" s="16" t="s">
        <v>49</v>
      </c>
      <c r="B38" s="17" t="s">
        <v>50</v>
      </c>
      <c r="C38" s="18">
        <v>100000</v>
      </c>
      <c r="D38" s="18">
        <v>8957.3799999999992</v>
      </c>
      <c r="E38" s="18">
        <v>8957.3799999999992</v>
      </c>
      <c r="F38" s="20">
        <f t="shared" si="0"/>
        <v>100</v>
      </c>
      <c r="G38" s="2"/>
      <c r="H38" s="2"/>
      <c r="I38" s="2"/>
    </row>
    <row r="39" spans="1:9" ht="21">
      <c r="A39" s="11" t="s">
        <v>51</v>
      </c>
      <c r="B39" s="12" t="s">
        <v>52</v>
      </c>
      <c r="C39" s="13">
        <f>C40+C44+C41+C42+C43</f>
        <v>227810972.33000001</v>
      </c>
      <c r="D39" s="13">
        <f>D40+D44+D41+D42+D43</f>
        <v>244334620.68999997</v>
      </c>
      <c r="E39" s="13">
        <f>E40+E44+E41+E42+E43</f>
        <v>242220288.46999997</v>
      </c>
      <c r="F39" s="15">
        <f t="shared" si="0"/>
        <v>99.134657129624472</v>
      </c>
      <c r="G39" s="2"/>
      <c r="H39" s="2"/>
      <c r="I39" s="2"/>
    </row>
    <row r="40" spans="1:9" ht="21" outlineLevel="1">
      <c r="A40" s="16" t="s">
        <v>53</v>
      </c>
      <c r="B40" s="17" t="s">
        <v>54</v>
      </c>
      <c r="C40" s="18">
        <v>20473990</v>
      </c>
      <c r="D40" s="18">
        <v>21334543.300000001</v>
      </c>
      <c r="E40" s="19">
        <v>21113246.120000001</v>
      </c>
      <c r="F40" s="20">
        <f t="shared" si="0"/>
        <v>98.962728299883508</v>
      </c>
      <c r="G40" s="2"/>
      <c r="H40" s="2"/>
      <c r="I40" s="2"/>
    </row>
    <row r="41" spans="1:9" ht="21" outlineLevel="1">
      <c r="A41" s="16" t="s">
        <v>55</v>
      </c>
      <c r="B41" s="17" t="s">
        <v>56</v>
      </c>
      <c r="C41" s="18">
        <v>177714258</v>
      </c>
      <c r="D41" s="18">
        <v>192370447.69999999</v>
      </c>
      <c r="E41" s="19">
        <v>190921656.75999999</v>
      </c>
      <c r="F41" s="20">
        <f t="shared" si="0"/>
        <v>99.246874477175737</v>
      </c>
      <c r="G41" s="2"/>
      <c r="H41" s="2"/>
      <c r="I41" s="2"/>
    </row>
    <row r="42" spans="1:9" ht="21" outlineLevel="1">
      <c r="A42" s="16" t="s">
        <v>57</v>
      </c>
      <c r="B42" s="17" t="s">
        <v>58</v>
      </c>
      <c r="C42" s="18">
        <v>15882994.33</v>
      </c>
      <c r="D42" s="18">
        <v>15734065.57</v>
      </c>
      <c r="E42" s="18">
        <v>15734065.57</v>
      </c>
      <c r="F42" s="20">
        <f t="shared" si="0"/>
        <v>100</v>
      </c>
      <c r="G42" s="2"/>
      <c r="H42" s="2"/>
      <c r="I42" s="2"/>
    </row>
    <row r="43" spans="1:9" ht="21" outlineLevel="1">
      <c r="A43" s="16" t="s">
        <v>59</v>
      </c>
      <c r="B43" s="17" t="s">
        <v>60</v>
      </c>
      <c r="C43" s="18">
        <v>1803877</v>
      </c>
      <c r="D43" s="18">
        <v>935160.54</v>
      </c>
      <c r="E43" s="18">
        <v>935160.54</v>
      </c>
      <c r="F43" s="20">
        <f t="shared" si="0"/>
        <v>100</v>
      </c>
      <c r="G43" s="2"/>
      <c r="H43" s="2"/>
      <c r="I43" s="2"/>
    </row>
    <row r="44" spans="1:9" ht="21" outlineLevel="1">
      <c r="A44" s="16" t="s">
        <v>61</v>
      </c>
      <c r="B44" s="17" t="s">
        <v>62</v>
      </c>
      <c r="C44" s="18">
        <v>11935853</v>
      </c>
      <c r="D44" s="18">
        <v>13960403.58</v>
      </c>
      <c r="E44" s="18">
        <v>13516159.48</v>
      </c>
      <c r="F44" s="20">
        <f t="shared" si="0"/>
        <v>96.817827669133905</v>
      </c>
      <c r="G44" s="2"/>
      <c r="H44" s="2"/>
      <c r="I44" s="2"/>
    </row>
    <row r="45" spans="1:9" ht="21">
      <c r="A45" s="11" t="s">
        <v>63</v>
      </c>
      <c r="B45" s="12" t="s">
        <v>64</v>
      </c>
      <c r="C45" s="13">
        <f>C46+C47</f>
        <v>55325742.079999998</v>
      </c>
      <c r="D45" s="13">
        <f>D46+D47</f>
        <v>80856599.230000004</v>
      </c>
      <c r="E45" s="13">
        <f>E46+E47</f>
        <v>80848856.530000001</v>
      </c>
      <c r="F45" s="15">
        <f t="shared" si="0"/>
        <v>99.990424158233552</v>
      </c>
      <c r="G45" s="2"/>
      <c r="H45" s="2"/>
      <c r="I45" s="2"/>
    </row>
    <row r="46" spans="1:9" ht="21" outlineLevel="1">
      <c r="A46" s="16" t="s">
        <v>65</v>
      </c>
      <c r="B46" s="17" t="s">
        <v>66</v>
      </c>
      <c r="C46" s="18">
        <v>46646742.079999998</v>
      </c>
      <c r="D46" s="18">
        <v>71436422</v>
      </c>
      <c r="E46" s="18">
        <v>71428679.299999997</v>
      </c>
      <c r="F46" s="20">
        <f t="shared" si="0"/>
        <v>99.989161411247608</v>
      </c>
      <c r="G46" s="2"/>
      <c r="H46" s="2"/>
      <c r="I46" s="2"/>
    </row>
    <row r="47" spans="1:9" ht="21" outlineLevel="1">
      <c r="A47" s="16" t="s">
        <v>67</v>
      </c>
      <c r="B47" s="17" t="s">
        <v>68</v>
      </c>
      <c r="C47" s="18">
        <v>8679000</v>
      </c>
      <c r="D47" s="18">
        <v>9420177.2300000004</v>
      </c>
      <c r="E47" s="18">
        <v>9420177.2300000004</v>
      </c>
      <c r="F47" s="20">
        <f t="shared" si="0"/>
        <v>100</v>
      </c>
      <c r="G47" s="2"/>
      <c r="H47" s="2"/>
      <c r="I47" s="2"/>
    </row>
    <row r="48" spans="1:9" ht="21">
      <c r="A48" s="11" t="s">
        <v>69</v>
      </c>
      <c r="B48" s="12" t="s">
        <v>70</v>
      </c>
      <c r="C48" s="13">
        <f>C49+C52+C50+C51</f>
        <v>78660506.239999995</v>
      </c>
      <c r="D48" s="13">
        <f>D49+D52+D50+D51</f>
        <v>74819568.979999989</v>
      </c>
      <c r="E48" s="13">
        <f>E49+E52+E50+E51</f>
        <v>74231641.829999998</v>
      </c>
      <c r="F48" s="15">
        <f t="shared" si="0"/>
        <v>99.214206713544215</v>
      </c>
      <c r="G48" s="2"/>
      <c r="H48" s="2"/>
      <c r="I48" s="2"/>
    </row>
    <row r="49" spans="1:9" ht="21" outlineLevel="1">
      <c r="A49" s="16" t="s">
        <v>71</v>
      </c>
      <c r="B49" s="17" t="s">
        <v>72</v>
      </c>
      <c r="C49" s="18">
        <v>3741000</v>
      </c>
      <c r="D49" s="18">
        <v>3407226.17</v>
      </c>
      <c r="E49" s="18">
        <v>3343353.31</v>
      </c>
      <c r="F49" s="20">
        <f t="shared" si="0"/>
        <v>98.125370702937516</v>
      </c>
      <c r="G49" s="2"/>
      <c r="H49" s="2"/>
      <c r="I49" s="2"/>
    </row>
    <row r="50" spans="1:9" ht="21" outlineLevel="1">
      <c r="A50" s="16" t="s">
        <v>73</v>
      </c>
      <c r="B50" s="17" t="s">
        <v>74</v>
      </c>
      <c r="C50" s="18">
        <v>39424976</v>
      </c>
      <c r="D50" s="18">
        <v>37292059.159999996</v>
      </c>
      <c r="E50" s="18">
        <v>37079497.539999999</v>
      </c>
      <c r="F50" s="20">
        <f t="shared" si="0"/>
        <v>99.430008358916282</v>
      </c>
      <c r="G50" s="2"/>
      <c r="H50" s="2"/>
      <c r="I50" s="2"/>
    </row>
    <row r="51" spans="1:9" ht="21" outlineLevel="1">
      <c r="A51" s="16" t="s">
        <v>75</v>
      </c>
      <c r="B51" s="17" t="s">
        <v>76</v>
      </c>
      <c r="C51" s="18">
        <v>20766431.239999998</v>
      </c>
      <c r="D51" s="18">
        <v>20217503</v>
      </c>
      <c r="E51" s="18">
        <v>20157963.170000002</v>
      </c>
      <c r="F51" s="20">
        <f t="shared" si="0"/>
        <v>99.705503543142811</v>
      </c>
      <c r="G51" s="2"/>
      <c r="H51" s="2"/>
      <c r="I51" s="2"/>
    </row>
    <row r="52" spans="1:9" ht="21" outlineLevel="1">
      <c r="A52" s="16" t="s">
        <v>77</v>
      </c>
      <c r="B52" s="17" t="s">
        <v>78</v>
      </c>
      <c r="C52" s="18">
        <v>14728099</v>
      </c>
      <c r="D52" s="18">
        <v>13902780.65</v>
      </c>
      <c r="E52" s="18">
        <v>13650827.810000001</v>
      </c>
      <c r="F52" s="20">
        <f t="shared" si="0"/>
        <v>98.187752174598259</v>
      </c>
      <c r="G52" s="2"/>
      <c r="H52" s="2"/>
      <c r="I52" s="2"/>
    </row>
    <row r="53" spans="1:9" ht="21">
      <c r="A53" s="11" t="s">
        <v>79</v>
      </c>
      <c r="B53" s="12" t="s">
        <v>80</v>
      </c>
      <c r="C53" s="13">
        <f>C54</f>
        <v>11137700</v>
      </c>
      <c r="D53" s="13">
        <f>D54</f>
        <v>12440754.960000001</v>
      </c>
      <c r="E53" s="13">
        <f>E54</f>
        <v>12423794.48</v>
      </c>
      <c r="F53" s="15">
        <f t="shared" si="0"/>
        <v>99.863670009942865</v>
      </c>
      <c r="G53" s="2"/>
      <c r="H53" s="2"/>
      <c r="I53" s="2"/>
    </row>
    <row r="54" spans="1:9" ht="21" outlineLevel="1">
      <c r="A54" s="16" t="s">
        <v>81</v>
      </c>
      <c r="B54" s="17" t="s">
        <v>82</v>
      </c>
      <c r="C54" s="18">
        <v>11137700</v>
      </c>
      <c r="D54" s="18">
        <v>12440754.960000001</v>
      </c>
      <c r="E54" s="18">
        <v>12423794.48</v>
      </c>
      <c r="F54" s="20">
        <f t="shared" si="0"/>
        <v>99.863670009942865</v>
      </c>
      <c r="G54" s="2"/>
      <c r="H54" s="2"/>
      <c r="I54" s="2"/>
    </row>
    <row r="55" spans="1:9" ht="21">
      <c r="A55" s="11" t="s">
        <v>83</v>
      </c>
      <c r="B55" s="12" t="s">
        <v>84</v>
      </c>
      <c r="C55" s="13">
        <f>C56</f>
        <v>2900000</v>
      </c>
      <c r="D55" s="13">
        <f>D56</f>
        <v>3393000</v>
      </c>
      <c r="E55" s="13">
        <f>E56</f>
        <v>3393000</v>
      </c>
      <c r="F55" s="20">
        <f t="shared" si="0"/>
        <v>100</v>
      </c>
      <c r="G55" s="2"/>
      <c r="H55" s="2"/>
      <c r="I55" s="2"/>
    </row>
    <row r="56" spans="1:9" ht="21" outlineLevel="1">
      <c r="A56" s="16" t="s">
        <v>85</v>
      </c>
      <c r="B56" s="17" t="s">
        <v>86</v>
      </c>
      <c r="C56" s="18">
        <v>2900000</v>
      </c>
      <c r="D56" s="18">
        <v>3393000</v>
      </c>
      <c r="E56" s="18">
        <v>3393000</v>
      </c>
      <c r="F56" s="20">
        <f t="shared" si="0"/>
        <v>100</v>
      </c>
      <c r="G56" s="2"/>
      <c r="H56" s="2"/>
      <c r="I56" s="2"/>
    </row>
    <row r="57" spans="1:9" ht="40.5">
      <c r="A57" s="11" t="s">
        <v>87</v>
      </c>
      <c r="B57" s="12" t="s">
        <v>88</v>
      </c>
      <c r="C57" s="13">
        <f>C58</f>
        <v>0</v>
      </c>
      <c r="D57" s="13">
        <f>D58</f>
        <v>0</v>
      </c>
      <c r="E57" s="13">
        <f>E58</f>
        <v>0</v>
      </c>
      <c r="F57" s="20"/>
      <c r="G57" s="2"/>
      <c r="H57" s="2"/>
      <c r="I57" s="2"/>
    </row>
    <row r="58" spans="1:9" ht="40.5" outlineLevel="1">
      <c r="A58" s="16" t="s">
        <v>89</v>
      </c>
      <c r="B58" s="17" t="s">
        <v>90</v>
      </c>
      <c r="C58" s="18"/>
      <c r="D58" s="18"/>
      <c r="E58" s="18"/>
      <c r="F58" s="20"/>
      <c r="G58" s="2"/>
      <c r="H58" s="2"/>
      <c r="I58" s="2"/>
    </row>
    <row r="59" spans="1:9" ht="60.75">
      <c r="A59" s="11" t="s">
        <v>91</v>
      </c>
      <c r="B59" s="12" t="s">
        <v>92</v>
      </c>
      <c r="C59" s="13">
        <f>C60+C61</f>
        <v>32357545</v>
      </c>
      <c r="D59" s="13">
        <f>D60+D61</f>
        <v>33513432</v>
      </c>
      <c r="E59" s="13">
        <f>E60+E61</f>
        <v>33513432</v>
      </c>
      <c r="F59" s="15">
        <f t="shared" si="0"/>
        <v>100</v>
      </c>
      <c r="G59" s="2"/>
      <c r="H59" s="2"/>
      <c r="I59" s="2"/>
    </row>
    <row r="60" spans="1:9" ht="60.75" outlineLevel="1">
      <c r="A60" s="16" t="s">
        <v>93</v>
      </c>
      <c r="B60" s="17" t="s">
        <v>94</v>
      </c>
      <c r="C60" s="18">
        <v>32357545</v>
      </c>
      <c r="D60" s="18">
        <v>33513432</v>
      </c>
      <c r="E60" s="18">
        <v>33513432</v>
      </c>
      <c r="F60" s="20">
        <f t="shared" si="0"/>
        <v>100</v>
      </c>
      <c r="G60" s="2"/>
      <c r="H60" s="2"/>
      <c r="I60" s="2"/>
    </row>
    <row r="61" spans="1:9" ht="21" outlineLevel="1">
      <c r="A61" s="16" t="s">
        <v>96</v>
      </c>
      <c r="B61" s="17" t="s">
        <v>97</v>
      </c>
      <c r="C61" s="18"/>
      <c r="D61" s="18"/>
      <c r="E61" s="18"/>
      <c r="F61" s="20"/>
      <c r="G61" s="2"/>
      <c r="H61" s="2"/>
      <c r="I61" s="2"/>
    </row>
    <row r="62" spans="1:9" ht="24.75" customHeight="1">
      <c r="A62" s="21" t="s">
        <v>95</v>
      </c>
      <c r="B62" s="21"/>
      <c r="C62" s="22">
        <f>C13+C21+C26+C33+C37+C39+C45+C48+C53+C55+C57+C59</f>
        <v>568462483.24000001</v>
      </c>
      <c r="D62" s="22">
        <f>D13+D21+D26+D33+D37+D39+D45+D48+D53+D55+D57+D59</f>
        <v>668324930.78000009</v>
      </c>
      <c r="E62" s="22">
        <f>E13+E21+E26+E33+E37+E39+E45+E48+E53+E55+E57+E59</f>
        <v>651839666.11000001</v>
      </c>
      <c r="F62" s="15">
        <f t="shared" si="0"/>
        <v>97.533345845596358</v>
      </c>
      <c r="G62" s="2"/>
      <c r="H62" s="2"/>
      <c r="I62" s="2"/>
    </row>
    <row r="63" spans="1:9" ht="12.75" customHeight="1">
      <c r="A63" s="3"/>
      <c r="B63" s="3"/>
      <c r="C63" s="3"/>
      <c r="D63" s="3"/>
      <c r="E63" s="3"/>
      <c r="F63" s="4"/>
      <c r="G63" s="2"/>
      <c r="H63" s="2"/>
      <c r="I63" s="2"/>
    </row>
    <row r="64" spans="1:9" ht="12.75" customHeight="1">
      <c r="A64" s="26"/>
      <c r="B64" s="27"/>
      <c r="C64" s="27"/>
      <c r="D64" s="5"/>
      <c r="E64" s="5"/>
      <c r="F64" s="4"/>
      <c r="G64" s="2"/>
      <c r="H64" s="2"/>
      <c r="I64" s="2"/>
    </row>
    <row r="65" spans="1:6">
      <c r="A65" s="6"/>
      <c r="B65" s="6"/>
      <c r="C65" s="6"/>
      <c r="D65" s="6"/>
      <c r="E65" s="6"/>
      <c r="F65" s="6"/>
    </row>
    <row r="66" spans="1:6">
      <c r="A66" s="6"/>
      <c r="B66" s="6"/>
      <c r="C66" s="6"/>
      <c r="D66" s="6"/>
      <c r="E66" s="6"/>
      <c r="F66" s="6"/>
    </row>
  </sheetData>
  <mergeCells count="16">
    <mergeCell ref="A64:C64"/>
    <mergeCell ref="F10:F11"/>
    <mergeCell ref="C1:F1"/>
    <mergeCell ref="C2:F2"/>
    <mergeCell ref="C4:F4"/>
    <mergeCell ref="A10:A11"/>
    <mergeCell ref="B10:B11"/>
    <mergeCell ref="C10:C11"/>
    <mergeCell ref="D10:D11"/>
    <mergeCell ref="E10:E11"/>
    <mergeCell ref="A9:E9"/>
    <mergeCell ref="C3:F3"/>
    <mergeCell ref="A5:E5"/>
    <mergeCell ref="A6:E6"/>
    <mergeCell ref="A7:E7"/>
    <mergeCell ref="A8:E8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4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2E5FA5D-748F-4ABD-8D03-BCFF00479B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2023-03-29T09:02:18Z</cp:lastPrinted>
  <dcterms:created xsi:type="dcterms:W3CDTF">2021-01-27T11:57:53Z</dcterms:created>
  <dcterms:modified xsi:type="dcterms:W3CDTF">2024-03-12T06:24:14Z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период).xlsx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