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ОТЧЕТ 2024г\Годовой отчет 2024\"/>
    </mc:Choice>
  </mc:AlternateContent>
  <bookViews>
    <workbookView xWindow="510" yWindow="555" windowWidth="26535" windowHeight="11700"/>
  </bookViews>
  <sheets>
    <sheet name="Документ" sheetId="2" r:id="rId1"/>
  </sheets>
  <definedNames>
    <definedName name="_xlnm.Print_Titles" localSheetId="0">Документ!$13:$15</definedName>
  </definedNames>
  <calcPr calcId="152511"/>
</workbook>
</file>

<file path=xl/calcChain.xml><?xml version="1.0" encoding="utf-8"?>
<calcChain xmlns="http://schemas.openxmlformats.org/spreadsheetml/2006/main">
  <c r="F61" i="2" l="1"/>
  <c r="F60" i="2"/>
  <c r="E60" i="2"/>
  <c r="D60" i="2"/>
  <c r="E62" i="2"/>
  <c r="E58" i="2"/>
  <c r="E56" i="2"/>
  <c r="E51" i="2"/>
  <c r="E48" i="2"/>
  <c r="E42" i="2"/>
  <c r="E40" i="2"/>
  <c r="E36" i="2"/>
  <c r="E29" i="2"/>
  <c r="E24" i="2"/>
  <c r="E16" i="2"/>
  <c r="D62" i="2"/>
  <c r="D58" i="2"/>
  <c r="D56" i="2"/>
  <c r="F56" i="2" s="1"/>
  <c r="D51" i="2"/>
  <c r="D48" i="2"/>
  <c r="D42" i="2"/>
  <c r="F42" i="2" s="1"/>
  <c r="D40" i="2"/>
  <c r="D36" i="2"/>
  <c r="D29" i="2"/>
  <c r="D24" i="2"/>
  <c r="D16" i="2"/>
  <c r="F63" i="2"/>
  <c r="F59" i="2"/>
  <c r="F57" i="2"/>
  <c r="F55" i="2"/>
  <c r="F54" i="2"/>
  <c r="F53" i="2"/>
  <c r="F52" i="2"/>
  <c r="F50" i="2"/>
  <c r="F49" i="2"/>
  <c r="F47" i="2"/>
  <c r="F46" i="2"/>
  <c r="F45" i="2"/>
  <c r="F44" i="2"/>
  <c r="F43" i="2"/>
  <c r="F39" i="2"/>
  <c r="F38" i="2"/>
  <c r="F37" i="2"/>
  <c r="F35" i="2"/>
  <c r="F34" i="2"/>
  <c r="F33" i="2"/>
  <c r="F32" i="2"/>
  <c r="F31" i="2"/>
  <c r="F30" i="2"/>
  <c r="F28" i="2"/>
  <c r="F27" i="2"/>
  <c r="F26" i="2"/>
  <c r="F25" i="2"/>
  <c r="F23" i="2"/>
  <c r="F21" i="2"/>
  <c r="F20" i="2"/>
  <c r="F19" i="2"/>
  <c r="F18" i="2"/>
  <c r="F17" i="2"/>
  <c r="E64" i="2" l="1"/>
  <c r="D64" i="2"/>
  <c r="F24" i="2"/>
  <c r="F48" i="2"/>
  <c r="F62" i="2"/>
  <c r="F51" i="2"/>
  <c r="F36" i="2"/>
  <c r="F29" i="2"/>
  <c r="F16" i="2"/>
  <c r="F58" i="2"/>
  <c r="F64" i="2" l="1"/>
</calcChain>
</file>

<file path=xl/sharedStrings.xml><?xml version="1.0" encoding="utf-8"?>
<sst xmlns="http://schemas.openxmlformats.org/spreadsheetml/2006/main" count="106" uniqueCount="106">
  <si>
    <t>(рублей)</t>
  </si>
  <si>
    <t>Наименование</t>
  </si>
  <si>
    <t>Раздел, подраздел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</si>
  <si>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</si>
  <si>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</si>
  <si>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</si>
  <si>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</si>
  <si>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</si>
  <si>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</si>
  <si>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</si>
  <si>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</si>
  <si>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</si>
  <si>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</si>
  <si>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</si>
  <si>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</si>
  <si>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</si>
  <si>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</si>
  <si>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</si>
  <si>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</si>
  <si>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</si>
  <si>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</si>
  <si>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</si>
  <si>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</si>
  <si>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</si>
  <si>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</si>
  <si>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</si>
  <si>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</si>
  <si>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</si>
  <si>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</si>
  <si>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</si>
  <si>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</si>
  <si>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</si>
  <si>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</si>
  <si>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</si>
  <si>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</si>
  <si>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</si>
  <si>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</si>
  <si>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</si>
  <si>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</si>
  <si>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</si>
  <si>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</si>
  <si>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</si>
  <si>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</si>
  <si>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</si>
  <si>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</si>
  <si>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</si>
  <si>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</si>
  <si>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</si>
  <si>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</si>
  <si>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</si>
  <si>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</si>
  <si>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</si>
  <si>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</si>
  <si>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</si>
  <si>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</si>
  <si>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</si>
  <si>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</si>
  <si>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</si>
  <si>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</si>
  <si>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</si>
  <si>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</si>
  <si>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</si>
  <si>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</si>
  <si>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</si>
  <si>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</si>
  <si>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</si>
  <si>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</si>
  <si>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</si>
  <si>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</si>
  <si>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</si>
  <si>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</si>
  <si>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</si>
  <si>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</si>
  <si>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</si>
  <si>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</si>
  <si>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</si>
  <si>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</si>
  <si>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</si>
  <si>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</si>
  <si>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</si>
  <si>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</si>
  <si>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</si>
  <si>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</si>
  <si>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</si>
  <si>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</si>
  <si>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</si>
  <si>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</si>
  <si>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</si>
  <si>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</si>
  <si>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</si>
  <si>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</si>
  <si>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</si>
  <si>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</si>
  <si>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</si>
  <si>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</si>
  <si>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</si>
  <si>
    <t>Утверждено бюджетом 2024г.</t>
  </si>
  <si>
    <t>Уточненный план на 2024год</t>
  </si>
  <si>
    <t>Исполнено за 2024год</t>
  </si>
  <si>
    <t>% исполнен. к уточнен.плану</t>
  </si>
  <si>
    <t xml:space="preserve">Исполнение  бюджетных ассигнований муниципального бюджета по разделам и подразделам классификации расходов бюджетов за  2024 год </t>
  </si>
  <si>
    <t>ОБСЛУЖИВАНИЕ ГОСУДАРСТВЕННОГО (МУНИЦИПАЛЬНОГО ДОЛГА)</t>
  </si>
  <si>
    <t>Обслуживание муниципального долга</t>
  </si>
  <si>
    <t>1300</t>
  </si>
  <si>
    <t>1301</t>
  </si>
  <si>
    <t>Приложение №  4                                                                                                                                к Решению Куйбышевского Районного Собрания муниципального района "Куйбышевский район"                                                                                                                    от   27.03. 2025 г. №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</si>
</sst>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7" fillId="0" borderId="1"/>
    <xf numFmtId="0" fontId="7" fillId="0" borderId="1">
      <alignment vertical="center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0" fontId="1" fillId="0" borderId="3" xfId="16" applyNumberFormat="1" applyProtection="1"/>
    <xf numFmtId="0" fontId="5" fillId="0" borderId="1" xfId="18" applyNumberFormat="1" applyProtection="1"/>
    <xf numFmtId="0" fontId="1" fillId="0" borderId="1" xfId="1" applyAlignment="1">
      <alignment vertical="top" wrapText="1"/>
    </xf>
    <xf numFmtId="49" fontId="9" fillId="0" borderId="2" xfId="9" applyNumberFormat="1" applyFont="1" applyProtection="1">
      <alignment horizontal="left" vertical="top" wrapText="1"/>
    </xf>
    <xf numFmtId="49" fontId="9" fillId="0" borderId="2" xfId="10" applyNumberFormat="1" applyFont="1" applyProtection="1">
      <alignment horizontal="center" vertical="top" wrapText="1"/>
    </xf>
    <xf numFmtId="4" fontId="9" fillId="0" borderId="2" xfId="11" applyNumberFormat="1" applyFont="1" applyProtection="1">
      <alignment horizontal="right" vertical="center" shrinkToFit="1"/>
    </xf>
    <xf numFmtId="49" fontId="10" fillId="0" borderId="2" xfId="12" applyNumberFormat="1" applyFont="1" applyProtection="1">
      <alignment horizontal="left" vertical="top" wrapText="1"/>
    </xf>
    <xf numFmtId="49" fontId="10" fillId="0" borderId="2" xfId="13" applyNumberFormat="1" applyFont="1" applyProtection="1">
      <alignment horizontal="center" vertical="top" wrapText="1"/>
    </xf>
    <xf numFmtId="4" fontId="10" fillId="0" borderId="2" xfId="14" applyNumberFormat="1" applyFont="1" applyProtection="1">
      <alignment horizontal="right" vertical="center" shrinkToFit="1"/>
    </xf>
    <xf numFmtId="0" fontId="9" fillId="0" borderId="2" xfId="15" applyNumberFormat="1" applyFont="1" applyProtection="1">
      <alignment horizontal="left"/>
    </xf>
    <xf numFmtId="0" fontId="1" fillId="0" borderId="1" xfId="1">
      <alignment horizontal="left" vertical="top" wrapText="1"/>
    </xf>
    <xf numFmtId="4" fontId="10" fillId="0" borderId="2" xfId="11" applyNumberFormat="1" applyFont="1" applyProtection="1">
      <alignment horizontal="right" vertical="center" shrinkToFit="1"/>
    </xf>
    <xf numFmtId="49" fontId="9" fillId="0" borderId="2" xfId="12" applyNumberFormat="1" applyFont="1" applyProtection="1">
      <alignment horizontal="left" vertical="top" wrapText="1"/>
    </xf>
    <xf numFmtId="4" fontId="9" fillId="0" borderId="2" xfId="14" applyNumberFormat="1" applyFont="1" applyProtection="1">
      <alignment horizontal="right" vertical="center" shrinkToFi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4" fillId="0" borderId="4" xfId="7" applyNumberFormat="1" applyBorder="1" applyAlignment="1" applyProtection="1">
      <alignment horizontal="center" vertical="center" wrapText="1"/>
    </xf>
    <xf numFmtId="0" fontId="4" fillId="0" borderId="5" xfId="7" applyNumberFormat="1" applyBorder="1" applyAlignment="1" applyProtection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11" fillId="0" borderId="1" xfId="1" applyNumberFormat="1" applyFont="1" applyAlignment="1">
      <alignment horizontal="left" vertical="top" wrapText="1"/>
    </xf>
    <xf numFmtId="0" fontId="1" fillId="0" borderId="1" xfId="1" applyNumberFormat="1" applyAlignment="1">
      <alignment horizontal="left" vertical="top" wrapText="1"/>
    </xf>
  </cellXfs>
  <cellStyles count="27">
    <cellStyle name="br" xfId="21"/>
    <cellStyle name="col" xfId="20"/>
    <cellStyle name="style0" xfId="22"/>
    <cellStyle name="td" xfId="23"/>
    <cellStyle name="tr" xfId="19"/>
    <cellStyle name="xl21" xfId="24"/>
    <cellStyle name="xl22" xfId="7"/>
    <cellStyle name="xl23" xfId="8"/>
    <cellStyle name="xl24" xfId="9"/>
    <cellStyle name="xl25" xfId="25"/>
    <cellStyle name="xl26" xfId="12"/>
    <cellStyle name="xl27" xfId="15"/>
    <cellStyle name="xl28" xfId="16"/>
    <cellStyle name="xl29" xfId="10"/>
    <cellStyle name="xl30" xfId="13"/>
    <cellStyle name="xl31" xfId="11"/>
    <cellStyle name="xl32" xfId="26"/>
    <cellStyle name="xl33" xfId="14"/>
    <cellStyle name="xl34" xfId="17"/>
    <cellStyle name="xl35" xfId="18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Normal="100" zoomScaleSheetLayoutView="100" workbookViewId="0">
      <pane ySplit="15" topLeftCell="A16" activePane="bottomLeft" state="frozen"/>
      <selection pane="bottomLeft" activeCell="C8" sqref="C8"/>
    </sheetView>
  </sheetViews>
  <sheetFormatPr defaultColWidth="9.140625" defaultRowHeight="15" outlineLevelRow="1" x14ac:dyDescent="0.25"/>
  <cols>
    <col min="1" max="1" width="72.85546875" style="1" customWidth="1"/>
    <col min="2" max="2" width="12.85546875" style="1" customWidth="1"/>
    <col min="3" max="5" width="20" style="1" customWidth="1"/>
    <col min="6" max="6" width="11" style="1" customWidth="1"/>
    <col min="7" max="7" width="9.140625" style="1" customWidth="1"/>
    <col min="8" max="16384" width="9.140625" style="1"/>
  </cols>
  <sheetData>
    <row r="1" spans="1:10" x14ac:dyDescent="0.25">
      <c r="A1" s="26"/>
      <c r="B1" s="27"/>
      <c r="C1" s="27"/>
      <c r="D1" s="27"/>
      <c r="E1" s="27"/>
      <c r="F1" s="27"/>
      <c r="G1" s="4"/>
    </row>
    <row r="2" spans="1:10" ht="77.25" customHeight="1" x14ac:dyDescent="0.25">
      <c r="A2" s="2"/>
      <c r="B2" s="3"/>
      <c r="C2" s="36" t="s">
        <v>105</v>
      </c>
      <c r="D2" s="37"/>
      <c r="E2" s="37"/>
      <c r="F2" s="37"/>
      <c r="G2" s="8"/>
      <c r="H2" s="8"/>
      <c r="I2" s="8"/>
      <c r="J2" s="4"/>
    </row>
    <row r="3" spans="1:10" ht="15" hidden="1" customHeight="1" x14ac:dyDescent="0.25">
      <c r="A3" s="2"/>
      <c r="B3" s="3"/>
      <c r="C3" s="37"/>
      <c r="D3" s="37"/>
      <c r="E3" s="37"/>
      <c r="F3" s="37"/>
      <c r="G3" s="8"/>
      <c r="H3" s="8"/>
      <c r="I3" s="8"/>
      <c r="J3" s="4"/>
    </row>
    <row r="4" spans="1:10" ht="15" hidden="1" customHeight="1" x14ac:dyDescent="0.25">
      <c r="A4" s="2"/>
      <c r="B4" s="3"/>
      <c r="C4" s="37"/>
      <c r="D4" s="37"/>
      <c r="E4" s="37"/>
      <c r="F4" s="37"/>
      <c r="G4" s="8"/>
      <c r="H4" s="8"/>
      <c r="I4" s="8"/>
      <c r="J4" s="4"/>
    </row>
    <row r="5" spans="1:10" ht="15" hidden="1" customHeight="1" x14ac:dyDescent="0.25">
      <c r="A5" s="2"/>
      <c r="B5" s="3"/>
      <c r="C5" s="37"/>
      <c r="D5" s="37"/>
      <c r="E5" s="37"/>
      <c r="F5" s="37"/>
      <c r="G5" s="8"/>
      <c r="H5" s="8"/>
      <c r="I5" s="8"/>
      <c r="J5" s="4"/>
    </row>
    <row r="6" spans="1:10" ht="15" hidden="1" customHeight="1" x14ac:dyDescent="0.25">
      <c r="A6" s="2"/>
      <c r="B6" s="3"/>
      <c r="C6" s="37"/>
      <c r="D6" s="37"/>
      <c r="E6" s="37"/>
      <c r="F6" s="37"/>
      <c r="G6" s="8"/>
      <c r="H6" s="8"/>
      <c r="I6" s="8"/>
      <c r="J6" s="4"/>
    </row>
    <row r="7" spans="1:10" ht="15" hidden="1" customHeight="1" x14ac:dyDescent="0.25">
      <c r="A7" s="2"/>
      <c r="B7" s="3"/>
      <c r="C7" s="37"/>
      <c r="D7" s="37"/>
      <c r="E7" s="37"/>
      <c r="F7" s="37"/>
      <c r="G7" s="8"/>
      <c r="H7" s="8"/>
      <c r="I7" s="8"/>
      <c r="J7" s="4"/>
    </row>
    <row r="8" spans="1:10" x14ac:dyDescent="0.25">
      <c r="A8" s="2"/>
      <c r="B8" s="3"/>
      <c r="C8" s="3"/>
      <c r="D8" s="3"/>
      <c r="E8" s="16"/>
      <c r="F8" s="3"/>
      <c r="G8" s="4"/>
    </row>
    <row r="9" spans="1:10" ht="35.25" customHeight="1" x14ac:dyDescent="0.25">
      <c r="A9" s="28" t="s">
        <v>100</v>
      </c>
      <c r="B9" s="29"/>
      <c r="C9" s="29"/>
      <c r="D9" s="29"/>
      <c r="E9" s="29"/>
      <c r="F9" s="29"/>
      <c r="G9" s="4"/>
    </row>
    <row r="10" spans="1:10" ht="15.75" customHeight="1" x14ac:dyDescent="0.25">
      <c r="A10" s="30"/>
      <c r="B10" s="31"/>
      <c r="C10" s="31"/>
      <c r="D10" s="31"/>
      <c r="E10" s="31"/>
      <c r="F10" s="31"/>
      <c r="G10" s="4"/>
    </row>
    <row r="11" spans="1:10" x14ac:dyDescent="0.25">
      <c r="A11" s="32"/>
      <c r="B11" s="33"/>
      <c r="C11" s="33"/>
      <c r="D11" s="33"/>
      <c r="E11" s="33"/>
      <c r="F11" s="33"/>
      <c r="G11" s="4"/>
    </row>
    <row r="12" spans="1:10" ht="12.75" customHeight="1" x14ac:dyDescent="0.25">
      <c r="A12" s="34" t="s">
        <v>0</v>
      </c>
      <c r="B12" s="35"/>
      <c r="C12" s="35"/>
      <c r="D12" s="35"/>
      <c r="E12" s="35"/>
      <c r="F12" s="35"/>
      <c r="G12" s="4"/>
    </row>
    <row r="13" spans="1:10" ht="15.75" customHeight="1" x14ac:dyDescent="0.25">
      <c r="A13" s="20" t="s">
        <v>1</v>
      </c>
      <c r="B13" s="20" t="s">
        <v>2</v>
      </c>
      <c r="C13" s="20" t="s">
        <v>96</v>
      </c>
      <c r="D13" s="20" t="s">
        <v>97</v>
      </c>
      <c r="E13" s="24" t="s">
        <v>98</v>
      </c>
      <c r="F13" s="20" t="s">
        <v>99</v>
      </c>
      <c r="G13" s="4"/>
    </row>
    <row r="14" spans="1:10" ht="45.75" customHeight="1" x14ac:dyDescent="0.25">
      <c r="A14" s="21"/>
      <c r="B14" s="21"/>
      <c r="C14" s="21"/>
      <c r="D14" s="21"/>
      <c r="E14" s="25"/>
      <c r="F14" s="21"/>
      <c r="G14" s="4"/>
    </row>
    <row r="15" spans="1:10" ht="12.75" customHeight="1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4"/>
    </row>
    <row r="16" spans="1:10" ht="15.75" x14ac:dyDescent="0.25">
      <c r="A16" s="9" t="s">
        <v>3</v>
      </c>
      <c r="B16" s="10" t="s">
        <v>4</v>
      </c>
      <c r="C16" s="11">
        <v>40627454</v>
      </c>
      <c r="D16" s="11">
        <f>D17+D18+D19+D20+D21+D22+D23</f>
        <v>54532665.850000001</v>
      </c>
      <c r="E16" s="11">
        <f>E17+E18+E19+E20+E21+E22+E23</f>
        <v>54147884.280000001</v>
      </c>
      <c r="F16" s="11">
        <f>E16/D16*100</f>
        <v>99.29440168749791</v>
      </c>
      <c r="G16" s="4"/>
    </row>
    <row r="17" spans="1:7" ht="47.25" outlineLevel="1" x14ac:dyDescent="0.25">
      <c r="A17" s="12" t="s">
        <v>5</v>
      </c>
      <c r="B17" s="13" t="s">
        <v>6</v>
      </c>
      <c r="C17" s="14">
        <v>1326000</v>
      </c>
      <c r="D17" s="14">
        <v>1512308.21</v>
      </c>
      <c r="E17" s="14">
        <v>1511307.96</v>
      </c>
      <c r="F17" s="17">
        <f t="shared" ref="F17:F64" si="0">E17/D17*100</f>
        <v>99.933859381746004</v>
      </c>
      <c r="G17" s="4"/>
    </row>
    <row r="18" spans="1:7" ht="47.25" outlineLevel="1" x14ac:dyDescent="0.25">
      <c r="A18" s="12" t="s">
        <v>7</v>
      </c>
      <c r="B18" s="13" t="s">
        <v>8</v>
      </c>
      <c r="C18" s="14">
        <v>28342000</v>
      </c>
      <c r="D18" s="14">
        <v>33608920.189999998</v>
      </c>
      <c r="E18" s="14">
        <v>33285491.399999999</v>
      </c>
      <c r="F18" s="17">
        <f t="shared" si="0"/>
        <v>99.037669796674294</v>
      </c>
      <c r="G18" s="4"/>
    </row>
    <row r="19" spans="1:7" ht="15.75" outlineLevel="1" x14ac:dyDescent="0.25">
      <c r="A19" s="12" t="s">
        <v>9</v>
      </c>
      <c r="B19" s="13" t="s">
        <v>10</v>
      </c>
      <c r="C19" s="14">
        <v>379</v>
      </c>
      <c r="D19" s="14">
        <v>379</v>
      </c>
      <c r="E19" s="14">
        <v>379</v>
      </c>
      <c r="F19" s="17">
        <f t="shared" si="0"/>
        <v>100</v>
      </c>
      <c r="G19" s="4"/>
    </row>
    <row r="20" spans="1:7" ht="31.5" outlineLevel="1" x14ac:dyDescent="0.25">
      <c r="A20" s="12" t="s">
        <v>11</v>
      </c>
      <c r="B20" s="13" t="s">
        <v>12</v>
      </c>
      <c r="C20" s="14">
        <v>9486209</v>
      </c>
      <c r="D20" s="14">
        <v>13372418.35</v>
      </c>
      <c r="E20" s="14">
        <v>13371502.630000001</v>
      </c>
      <c r="F20" s="17">
        <f t="shared" si="0"/>
        <v>99.993152173555814</v>
      </c>
      <c r="G20" s="4"/>
    </row>
    <row r="21" spans="1:7" ht="15.75" outlineLevel="1" x14ac:dyDescent="0.25">
      <c r="A21" s="12" t="s">
        <v>13</v>
      </c>
      <c r="B21" s="13" t="s">
        <v>14</v>
      </c>
      <c r="C21" s="14">
        <v>0</v>
      </c>
      <c r="D21" s="14">
        <v>145900</v>
      </c>
      <c r="E21" s="14">
        <v>145900</v>
      </c>
      <c r="F21" s="17">
        <f t="shared" si="0"/>
        <v>100</v>
      </c>
      <c r="G21" s="4"/>
    </row>
    <row r="22" spans="1:7" ht="15.75" outlineLevel="1" x14ac:dyDescent="0.25">
      <c r="A22" s="12" t="s">
        <v>15</v>
      </c>
      <c r="B22" s="13" t="s">
        <v>16</v>
      </c>
      <c r="C22" s="14">
        <v>600000</v>
      </c>
      <c r="D22" s="14"/>
      <c r="E22" s="14"/>
      <c r="F22" s="17"/>
      <c r="G22" s="4"/>
    </row>
    <row r="23" spans="1:7" ht="15.75" outlineLevel="1" x14ac:dyDescent="0.25">
      <c r="A23" s="12" t="s">
        <v>17</v>
      </c>
      <c r="B23" s="13" t="s">
        <v>18</v>
      </c>
      <c r="C23" s="14">
        <v>872866</v>
      </c>
      <c r="D23" s="14">
        <v>5892740.0999999996</v>
      </c>
      <c r="E23" s="14">
        <v>5833303.29</v>
      </c>
      <c r="F23" s="17">
        <f t="shared" si="0"/>
        <v>98.991355311937141</v>
      </c>
      <c r="G23" s="4"/>
    </row>
    <row r="24" spans="1:7" ht="31.5" x14ac:dyDescent="0.25">
      <c r="A24" s="9" t="s">
        <v>19</v>
      </c>
      <c r="B24" s="10" t="s">
        <v>20</v>
      </c>
      <c r="C24" s="11">
        <v>6847087</v>
      </c>
      <c r="D24" s="11">
        <f>D25+D26+D27+D28</f>
        <v>7984645.4099999992</v>
      </c>
      <c r="E24" s="11">
        <f>E25+E26+E27+E28</f>
        <v>7866843.9000000004</v>
      </c>
      <c r="F24" s="17">
        <f t="shared" si="0"/>
        <v>98.524649449649147</v>
      </c>
      <c r="G24" s="4"/>
    </row>
    <row r="25" spans="1:7" ht="15.75" outlineLevel="1" x14ac:dyDescent="0.25">
      <c r="A25" s="12" t="s">
        <v>21</v>
      </c>
      <c r="B25" s="13" t="s">
        <v>22</v>
      </c>
      <c r="C25" s="14">
        <v>482087</v>
      </c>
      <c r="D25" s="14">
        <v>645949.48</v>
      </c>
      <c r="E25" s="14">
        <v>645947.84</v>
      </c>
      <c r="F25" s="17">
        <f t="shared" si="0"/>
        <v>99.999746110175664</v>
      </c>
      <c r="G25" s="4"/>
    </row>
    <row r="26" spans="1:7" ht="15.75" outlineLevel="1" x14ac:dyDescent="0.25">
      <c r="A26" s="12" t="s">
        <v>23</v>
      </c>
      <c r="B26" s="13" t="s">
        <v>24</v>
      </c>
      <c r="C26" s="14">
        <v>6215000</v>
      </c>
      <c r="D26" s="14">
        <v>6649285.3099999996</v>
      </c>
      <c r="E26" s="14">
        <v>6546385.4400000004</v>
      </c>
      <c r="F26" s="17">
        <f t="shared" si="0"/>
        <v>98.452467217112101</v>
      </c>
      <c r="G26" s="4"/>
    </row>
    <row r="27" spans="1:7" ht="31.5" outlineLevel="1" x14ac:dyDescent="0.25">
      <c r="A27" s="12" t="s">
        <v>25</v>
      </c>
      <c r="B27" s="13" t="s">
        <v>26</v>
      </c>
      <c r="C27" s="14">
        <v>40000</v>
      </c>
      <c r="D27" s="14">
        <v>44000</v>
      </c>
      <c r="E27" s="14">
        <v>44000</v>
      </c>
      <c r="F27" s="17">
        <f t="shared" si="0"/>
        <v>100</v>
      </c>
      <c r="G27" s="4"/>
    </row>
    <row r="28" spans="1:7" ht="31.5" outlineLevel="1" x14ac:dyDescent="0.25">
      <c r="A28" s="12" t="s">
        <v>27</v>
      </c>
      <c r="B28" s="13" t="s">
        <v>28</v>
      </c>
      <c r="C28" s="14">
        <v>110000</v>
      </c>
      <c r="D28" s="14">
        <v>645410.62</v>
      </c>
      <c r="E28" s="14">
        <v>630510.62</v>
      </c>
      <c r="F28" s="17">
        <f t="shared" si="0"/>
        <v>97.691392186884059</v>
      </c>
      <c r="G28" s="4"/>
    </row>
    <row r="29" spans="1:7" ht="15.75" x14ac:dyDescent="0.25">
      <c r="A29" s="9" t="s">
        <v>29</v>
      </c>
      <c r="B29" s="10" t="s">
        <v>30</v>
      </c>
      <c r="C29" s="11">
        <v>24124406.82</v>
      </c>
      <c r="D29" s="11">
        <f>D30+D31+D32+D33+D34+D35</f>
        <v>37009723.379999995</v>
      </c>
      <c r="E29" s="11">
        <f>E30+E31+E32+E33+E34+E35</f>
        <v>34108578.469999999</v>
      </c>
      <c r="F29" s="17">
        <f t="shared" si="0"/>
        <v>92.161127819810261</v>
      </c>
      <c r="G29" s="4"/>
    </row>
    <row r="30" spans="1:7" ht="15.75" outlineLevel="1" x14ac:dyDescent="0.25">
      <c r="A30" s="12" t="s">
        <v>31</v>
      </c>
      <c r="B30" s="13" t="s">
        <v>32</v>
      </c>
      <c r="C30" s="14">
        <v>10846</v>
      </c>
      <c r="D30" s="14">
        <v>10846</v>
      </c>
      <c r="E30" s="14"/>
      <c r="F30" s="17">
        <f t="shared" si="0"/>
        <v>0</v>
      </c>
      <c r="G30" s="4"/>
    </row>
    <row r="31" spans="1:7" ht="15.75" outlineLevel="1" x14ac:dyDescent="0.25">
      <c r="A31" s="12" t="s">
        <v>33</v>
      </c>
      <c r="B31" s="13" t="s">
        <v>34</v>
      </c>
      <c r="C31" s="14">
        <v>4621650</v>
      </c>
      <c r="D31" s="14">
        <v>4664109.49</v>
      </c>
      <c r="E31" s="14">
        <v>4564236.08</v>
      </c>
      <c r="F31" s="17">
        <f t="shared" si="0"/>
        <v>97.858682129694174</v>
      </c>
      <c r="G31" s="4"/>
    </row>
    <row r="32" spans="1:7" ht="15.75" outlineLevel="1" x14ac:dyDescent="0.25">
      <c r="A32" s="12" t="s">
        <v>35</v>
      </c>
      <c r="B32" s="13" t="s">
        <v>36</v>
      </c>
      <c r="C32" s="14">
        <v>500000</v>
      </c>
      <c r="D32" s="14">
        <v>870000</v>
      </c>
      <c r="E32" s="14">
        <v>867040</v>
      </c>
      <c r="F32" s="17">
        <f t="shared" si="0"/>
        <v>99.659770114942532</v>
      </c>
      <c r="G32" s="4"/>
    </row>
    <row r="33" spans="1:7" ht="15.75" outlineLevel="1" x14ac:dyDescent="0.25">
      <c r="A33" s="12" t="s">
        <v>37</v>
      </c>
      <c r="B33" s="13" t="s">
        <v>38</v>
      </c>
      <c r="C33" s="14">
        <v>3600000</v>
      </c>
      <c r="D33" s="14">
        <v>3700000</v>
      </c>
      <c r="E33" s="14">
        <v>3674043.4</v>
      </c>
      <c r="F33" s="17">
        <f t="shared" si="0"/>
        <v>99.298470270270272</v>
      </c>
      <c r="G33" s="4"/>
    </row>
    <row r="34" spans="1:7" ht="15.75" outlineLevel="1" x14ac:dyDescent="0.25">
      <c r="A34" s="12" t="s">
        <v>39</v>
      </c>
      <c r="B34" s="13" t="s">
        <v>40</v>
      </c>
      <c r="C34" s="14">
        <v>13475562.57</v>
      </c>
      <c r="D34" s="14">
        <v>24631978.59</v>
      </c>
      <c r="E34" s="14">
        <v>22120742.09</v>
      </c>
      <c r="F34" s="17">
        <f t="shared" si="0"/>
        <v>89.804974493524853</v>
      </c>
      <c r="G34" s="4"/>
    </row>
    <row r="35" spans="1:7" ht="15.75" outlineLevel="1" x14ac:dyDescent="0.25">
      <c r="A35" s="12" t="s">
        <v>41</v>
      </c>
      <c r="B35" s="13" t="s">
        <v>42</v>
      </c>
      <c r="C35" s="14">
        <v>1916348.25</v>
      </c>
      <c r="D35" s="14">
        <v>3132789.3</v>
      </c>
      <c r="E35" s="14">
        <v>2882516.9</v>
      </c>
      <c r="F35" s="17">
        <f t="shared" si="0"/>
        <v>92.011195901364957</v>
      </c>
      <c r="G35" s="4"/>
    </row>
    <row r="36" spans="1:7" ht="15.75" x14ac:dyDescent="0.25">
      <c r="A36" s="9" t="s">
        <v>43</v>
      </c>
      <c r="B36" s="10" t="s">
        <v>44</v>
      </c>
      <c r="C36" s="11">
        <v>8216152.54</v>
      </c>
      <c r="D36" s="11">
        <f>D37+D38+D39</f>
        <v>20706026.530000001</v>
      </c>
      <c r="E36" s="11">
        <f>E37+E38+E39</f>
        <v>20353384.310000002</v>
      </c>
      <c r="F36" s="17">
        <f t="shared" si="0"/>
        <v>98.296910228096763</v>
      </c>
      <c r="G36" s="4"/>
    </row>
    <row r="37" spans="1:7" ht="15.75" outlineLevel="1" x14ac:dyDescent="0.25">
      <c r="A37" s="12" t="s">
        <v>45</v>
      </c>
      <c r="B37" s="13" t="s">
        <v>46</v>
      </c>
      <c r="C37" s="14">
        <v>153839</v>
      </c>
      <c r="D37" s="14">
        <v>2850121.32</v>
      </c>
      <c r="E37" s="14">
        <v>2829743.68</v>
      </c>
      <c r="F37" s="17">
        <f t="shared" si="0"/>
        <v>99.285025523053889</v>
      </c>
      <c r="G37" s="4"/>
    </row>
    <row r="38" spans="1:7" ht="15.75" outlineLevel="1" x14ac:dyDescent="0.25">
      <c r="A38" s="12" t="s">
        <v>47</v>
      </c>
      <c r="B38" s="13" t="s">
        <v>48</v>
      </c>
      <c r="C38" s="14">
        <v>3950000</v>
      </c>
      <c r="D38" s="14">
        <v>7023029.5800000001</v>
      </c>
      <c r="E38" s="14">
        <v>6955358.7199999997</v>
      </c>
      <c r="F38" s="17">
        <f t="shared" si="0"/>
        <v>99.036443471736021</v>
      </c>
      <c r="G38" s="4"/>
    </row>
    <row r="39" spans="1:7" ht="15.75" outlineLevel="1" x14ac:dyDescent="0.25">
      <c r="A39" s="12" t="s">
        <v>49</v>
      </c>
      <c r="B39" s="13" t="s">
        <v>50</v>
      </c>
      <c r="C39" s="14">
        <v>4112313.54</v>
      </c>
      <c r="D39" s="14">
        <v>10832875.630000001</v>
      </c>
      <c r="E39" s="14">
        <v>10568281.91</v>
      </c>
      <c r="F39" s="17">
        <f t="shared" si="0"/>
        <v>97.55749323598576</v>
      </c>
      <c r="G39" s="4"/>
    </row>
    <row r="40" spans="1:7" ht="15.75" x14ac:dyDescent="0.25">
      <c r="A40" s="9" t="s">
        <v>51</v>
      </c>
      <c r="B40" s="10" t="s">
        <v>52</v>
      </c>
      <c r="C40" s="11">
        <v>20000</v>
      </c>
      <c r="D40" s="11">
        <f>D41</f>
        <v>0</v>
      </c>
      <c r="E40" s="11">
        <f>E41</f>
        <v>0</v>
      </c>
      <c r="F40" s="17"/>
      <c r="G40" s="4"/>
    </row>
    <row r="41" spans="1:7" ht="31.5" outlineLevel="1" x14ac:dyDescent="0.25">
      <c r="A41" s="12" t="s">
        <v>53</v>
      </c>
      <c r="B41" s="13" t="s">
        <v>54</v>
      </c>
      <c r="C41" s="14">
        <v>20000</v>
      </c>
      <c r="D41" s="14">
        <v>0</v>
      </c>
      <c r="E41" s="14">
        <v>0</v>
      </c>
      <c r="F41" s="17"/>
      <c r="G41" s="4"/>
    </row>
    <row r="42" spans="1:7" ht="15.75" x14ac:dyDescent="0.25">
      <c r="A42" s="9" t="s">
        <v>55</v>
      </c>
      <c r="B42" s="10" t="s">
        <v>56</v>
      </c>
      <c r="C42" s="11">
        <v>262542888.53</v>
      </c>
      <c r="D42" s="11">
        <f>D43+D44+D45+D46+D47</f>
        <v>284812926.06</v>
      </c>
      <c r="E42" s="11">
        <f>E43+E44+E45+E46+E47</f>
        <v>275847456.29000002</v>
      </c>
      <c r="F42" s="17">
        <f t="shared" si="0"/>
        <v>96.852154888464838</v>
      </c>
      <c r="G42" s="4"/>
    </row>
    <row r="43" spans="1:7" ht="15.75" outlineLevel="1" x14ac:dyDescent="0.25">
      <c r="A43" s="12" t="s">
        <v>57</v>
      </c>
      <c r="B43" s="13" t="s">
        <v>58</v>
      </c>
      <c r="C43" s="14">
        <v>20152743</v>
      </c>
      <c r="D43" s="14">
        <v>22678918.879999999</v>
      </c>
      <c r="E43" s="14">
        <v>21991583.640000001</v>
      </c>
      <c r="F43" s="17">
        <f t="shared" si="0"/>
        <v>96.969276870573651</v>
      </c>
      <c r="G43" s="4"/>
    </row>
    <row r="44" spans="1:7" ht="15.75" outlineLevel="1" x14ac:dyDescent="0.25">
      <c r="A44" s="12" t="s">
        <v>59</v>
      </c>
      <c r="B44" s="13" t="s">
        <v>60</v>
      </c>
      <c r="C44" s="14">
        <v>217893799.53</v>
      </c>
      <c r="D44" s="14">
        <v>236383961.56999999</v>
      </c>
      <c r="E44" s="14">
        <v>228302777.61000001</v>
      </c>
      <c r="F44" s="17">
        <f t="shared" si="0"/>
        <v>96.581331530985906</v>
      </c>
      <c r="G44" s="4"/>
    </row>
    <row r="45" spans="1:7" ht="15.75" outlineLevel="1" x14ac:dyDescent="0.25">
      <c r="A45" s="12" t="s">
        <v>61</v>
      </c>
      <c r="B45" s="13" t="s">
        <v>62</v>
      </c>
      <c r="C45" s="14">
        <v>9003000</v>
      </c>
      <c r="D45" s="14">
        <v>8821268.9299999997</v>
      </c>
      <c r="E45" s="14">
        <v>8821268.9299999997</v>
      </c>
      <c r="F45" s="17">
        <f t="shared" si="0"/>
        <v>100</v>
      </c>
      <c r="G45" s="4"/>
    </row>
    <row r="46" spans="1:7" ht="15.75" outlineLevel="1" x14ac:dyDescent="0.25">
      <c r="A46" s="12" t="s">
        <v>63</v>
      </c>
      <c r="B46" s="13" t="s">
        <v>64</v>
      </c>
      <c r="C46" s="14">
        <v>797400</v>
      </c>
      <c r="D46" s="14">
        <v>1373344.82</v>
      </c>
      <c r="E46" s="14">
        <v>1373344.82</v>
      </c>
      <c r="F46" s="17">
        <f t="shared" si="0"/>
        <v>100</v>
      </c>
      <c r="G46" s="4"/>
    </row>
    <row r="47" spans="1:7" ht="15.75" outlineLevel="1" x14ac:dyDescent="0.25">
      <c r="A47" s="12" t="s">
        <v>65</v>
      </c>
      <c r="B47" s="13" t="s">
        <v>66</v>
      </c>
      <c r="C47" s="14">
        <v>14695946</v>
      </c>
      <c r="D47" s="14">
        <v>15555431.859999999</v>
      </c>
      <c r="E47" s="14">
        <v>15358481.289999999</v>
      </c>
      <c r="F47" s="17">
        <f t="shared" si="0"/>
        <v>98.733879124844819</v>
      </c>
      <c r="G47" s="4"/>
    </row>
    <row r="48" spans="1:7" ht="15.75" x14ac:dyDescent="0.25">
      <c r="A48" s="9" t="s">
        <v>67</v>
      </c>
      <c r="B48" s="10" t="s">
        <v>68</v>
      </c>
      <c r="C48" s="11">
        <v>49237555</v>
      </c>
      <c r="D48" s="11">
        <f>D49+D50</f>
        <v>54147533.640000001</v>
      </c>
      <c r="E48" s="11">
        <f>E49+E50</f>
        <v>54141148.990000002</v>
      </c>
      <c r="F48" s="17">
        <f t="shared" si="0"/>
        <v>99.98820878889434</v>
      </c>
      <c r="G48" s="4"/>
    </row>
    <row r="49" spans="1:7" ht="15.75" outlineLevel="1" x14ac:dyDescent="0.25">
      <c r="A49" s="12" t="s">
        <v>69</v>
      </c>
      <c r="B49" s="13" t="s">
        <v>70</v>
      </c>
      <c r="C49" s="14">
        <v>40012555</v>
      </c>
      <c r="D49" s="14">
        <v>42433144.990000002</v>
      </c>
      <c r="E49" s="14">
        <v>42426760.340000004</v>
      </c>
      <c r="F49" s="17">
        <f t="shared" si="0"/>
        <v>99.984953625281591</v>
      </c>
      <c r="G49" s="4"/>
    </row>
    <row r="50" spans="1:7" ht="15.75" outlineLevel="1" x14ac:dyDescent="0.25">
      <c r="A50" s="12" t="s">
        <v>71</v>
      </c>
      <c r="B50" s="13" t="s">
        <v>72</v>
      </c>
      <c r="C50" s="14">
        <v>9225000</v>
      </c>
      <c r="D50" s="14">
        <v>11714388.65</v>
      </c>
      <c r="E50" s="14">
        <v>11714388.65</v>
      </c>
      <c r="F50" s="17">
        <f t="shared" si="0"/>
        <v>100</v>
      </c>
      <c r="G50" s="4"/>
    </row>
    <row r="51" spans="1:7" ht="15.75" x14ac:dyDescent="0.25">
      <c r="A51" s="9" t="s">
        <v>73</v>
      </c>
      <c r="B51" s="10" t="s">
        <v>74</v>
      </c>
      <c r="C51" s="11">
        <v>78999552.019999996</v>
      </c>
      <c r="D51" s="11">
        <f>D52+D53+D54+D55</f>
        <v>74620615.700000003</v>
      </c>
      <c r="E51" s="11">
        <f>E52+E53+E54+E55</f>
        <v>74235129.289999992</v>
      </c>
      <c r="F51" s="17">
        <f t="shared" si="0"/>
        <v>99.483404945960515</v>
      </c>
      <c r="G51" s="4"/>
    </row>
    <row r="52" spans="1:7" ht="15.75" outlineLevel="1" x14ac:dyDescent="0.25">
      <c r="A52" s="12" t="s">
        <v>75</v>
      </c>
      <c r="B52" s="13" t="s">
        <v>76</v>
      </c>
      <c r="C52" s="14">
        <v>3107800</v>
      </c>
      <c r="D52" s="14">
        <v>3609090.31</v>
      </c>
      <c r="E52" s="14">
        <v>3550237.59</v>
      </c>
      <c r="F52" s="17">
        <f t="shared" si="0"/>
        <v>98.369319830070964</v>
      </c>
      <c r="G52" s="4"/>
    </row>
    <row r="53" spans="1:7" ht="15.75" outlineLevel="1" x14ac:dyDescent="0.25">
      <c r="A53" s="12" t="s">
        <v>77</v>
      </c>
      <c r="B53" s="13" t="s">
        <v>78</v>
      </c>
      <c r="C53" s="14">
        <v>48152498</v>
      </c>
      <c r="D53" s="14">
        <v>41359048</v>
      </c>
      <c r="E53" s="14">
        <v>41181587.039999999</v>
      </c>
      <c r="F53" s="17">
        <f t="shared" si="0"/>
        <v>99.570925907192048</v>
      </c>
      <c r="G53" s="4"/>
    </row>
    <row r="54" spans="1:7" ht="15.75" outlineLevel="1" x14ac:dyDescent="0.25">
      <c r="A54" s="12" t="s">
        <v>79</v>
      </c>
      <c r="B54" s="13" t="s">
        <v>80</v>
      </c>
      <c r="C54" s="14">
        <v>10431756.02</v>
      </c>
      <c r="D54" s="14">
        <v>10029833.449999999</v>
      </c>
      <c r="E54" s="14">
        <v>9986308.0500000007</v>
      </c>
      <c r="F54" s="17">
        <f t="shared" si="0"/>
        <v>99.566040650455676</v>
      </c>
      <c r="G54" s="4"/>
    </row>
    <row r="55" spans="1:7" ht="15.75" outlineLevel="1" x14ac:dyDescent="0.25">
      <c r="A55" s="12" t="s">
        <v>81</v>
      </c>
      <c r="B55" s="13" t="s">
        <v>82</v>
      </c>
      <c r="C55" s="14">
        <v>17307498</v>
      </c>
      <c r="D55" s="14">
        <v>19622643.940000001</v>
      </c>
      <c r="E55" s="14">
        <v>19516996.609999999</v>
      </c>
      <c r="F55" s="17">
        <f t="shared" si="0"/>
        <v>99.461605019573113</v>
      </c>
      <c r="G55" s="4"/>
    </row>
    <row r="56" spans="1:7" ht="15.75" x14ac:dyDescent="0.25">
      <c r="A56" s="9" t="s">
        <v>83</v>
      </c>
      <c r="B56" s="10" t="s">
        <v>84</v>
      </c>
      <c r="C56" s="11">
        <v>11894300</v>
      </c>
      <c r="D56" s="11">
        <f>D57</f>
        <v>19588352.170000002</v>
      </c>
      <c r="E56" s="11">
        <f>E57</f>
        <v>19512776.559999999</v>
      </c>
      <c r="F56" s="17">
        <f t="shared" si="0"/>
        <v>99.614180869610109</v>
      </c>
      <c r="G56" s="4"/>
    </row>
    <row r="57" spans="1:7" ht="15.75" outlineLevel="1" x14ac:dyDescent="0.25">
      <c r="A57" s="12" t="s">
        <v>85</v>
      </c>
      <c r="B57" s="13" t="s">
        <v>86</v>
      </c>
      <c r="C57" s="14">
        <v>11894300</v>
      </c>
      <c r="D57" s="14">
        <v>19588352.170000002</v>
      </c>
      <c r="E57" s="14">
        <v>19512776.559999999</v>
      </c>
      <c r="F57" s="17">
        <f t="shared" si="0"/>
        <v>99.614180869610109</v>
      </c>
      <c r="G57" s="4"/>
    </row>
    <row r="58" spans="1:7" ht="15.75" x14ac:dyDescent="0.25">
      <c r="A58" s="9" t="s">
        <v>87</v>
      </c>
      <c r="B58" s="10" t="s">
        <v>88</v>
      </c>
      <c r="C58" s="11">
        <v>3100000</v>
      </c>
      <c r="D58" s="11">
        <f>D59</f>
        <v>4038333.33</v>
      </c>
      <c r="E58" s="11">
        <f>E59</f>
        <v>4038333.33</v>
      </c>
      <c r="F58" s="17">
        <f t="shared" si="0"/>
        <v>100</v>
      </c>
      <c r="G58" s="4"/>
    </row>
    <row r="59" spans="1:7" ht="15.75" outlineLevel="1" x14ac:dyDescent="0.25">
      <c r="A59" s="12" t="s">
        <v>89</v>
      </c>
      <c r="B59" s="13" t="s">
        <v>90</v>
      </c>
      <c r="C59" s="14">
        <v>3100000</v>
      </c>
      <c r="D59" s="14">
        <v>4038333.33</v>
      </c>
      <c r="E59" s="14">
        <v>4038333.33</v>
      </c>
      <c r="F59" s="17">
        <f t="shared" si="0"/>
        <v>100</v>
      </c>
      <c r="G59" s="4"/>
    </row>
    <row r="60" spans="1:7" ht="31.5" outlineLevel="1" x14ac:dyDescent="0.25">
      <c r="A60" s="18" t="s">
        <v>101</v>
      </c>
      <c r="B60" s="13" t="s">
        <v>103</v>
      </c>
      <c r="C60" s="14"/>
      <c r="D60" s="19">
        <f>D61</f>
        <v>2888</v>
      </c>
      <c r="E60" s="19">
        <f>E61</f>
        <v>2888</v>
      </c>
      <c r="F60" s="17">
        <f t="shared" si="0"/>
        <v>100</v>
      </c>
      <c r="G60" s="4"/>
    </row>
    <row r="61" spans="1:7" ht="15.75" outlineLevel="1" x14ac:dyDescent="0.25">
      <c r="A61" s="12" t="s">
        <v>102</v>
      </c>
      <c r="B61" s="13" t="s">
        <v>104</v>
      </c>
      <c r="C61" s="14"/>
      <c r="D61" s="14">
        <v>2888</v>
      </c>
      <c r="E61" s="14">
        <v>2888</v>
      </c>
      <c r="F61" s="17">
        <f t="shared" si="0"/>
        <v>100</v>
      </c>
      <c r="G61" s="4"/>
    </row>
    <row r="62" spans="1:7" ht="47.25" x14ac:dyDescent="0.25">
      <c r="A62" s="9" t="s">
        <v>91</v>
      </c>
      <c r="B62" s="10" t="s">
        <v>92</v>
      </c>
      <c r="C62" s="11">
        <v>35340057</v>
      </c>
      <c r="D62" s="11">
        <f>D63</f>
        <v>35340057</v>
      </c>
      <c r="E62" s="11">
        <f>E63</f>
        <v>35340057</v>
      </c>
      <c r="F62" s="17">
        <f t="shared" si="0"/>
        <v>100</v>
      </c>
      <c r="G62" s="4"/>
    </row>
    <row r="63" spans="1:7" ht="31.5" outlineLevel="1" x14ac:dyDescent="0.25">
      <c r="A63" s="12" t="s">
        <v>93</v>
      </c>
      <c r="B63" s="13" t="s">
        <v>94</v>
      </c>
      <c r="C63" s="14">
        <v>35340057</v>
      </c>
      <c r="D63" s="14">
        <v>35340057</v>
      </c>
      <c r="E63" s="14">
        <v>35340057</v>
      </c>
      <c r="F63" s="17">
        <f t="shared" si="0"/>
        <v>100</v>
      </c>
      <c r="G63" s="4"/>
    </row>
    <row r="64" spans="1:7" ht="12.75" customHeight="1" x14ac:dyDescent="0.25">
      <c r="A64" s="15" t="s">
        <v>95</v>
      </c>
      <c r="B64" s="15"/>
      <c r="C64" s="11">
        <v>520949452.91000003</v>
      </c>
      <c r="D64" s="11">
        <f>D16+D24+D29+D36+D40+D42+D48+D51+D56+D58+D62+D60</f>
        <v>592783767.07000005</v>
      </c>
      <c r="E64" s="11">
        <f>E16+E24+E29+E36+E40+E42+E48+E51+E56+E58+E62+E60</f>
        <v>579594480.41999996</v>
      </c>
      <c r="F64" s="17">
        <f t="shared" si="0"/>
        <v>97.775025669951816</v>
      </c>
      <c r="G64" s="4"/>
    </row>
    <row r="65" spans="1:7" ht="12.75" customHeight="1" x14ac:dyDescent="0.25">
      <c r="A65" s="6"/>
      <c r="B65" s="6"/>
      <c r="C65" s="6"/>
      <c r="D65" s="6"/>
      <c r="E65" s="6"/>
      <c r="F65" s="6"/>
      <c r="G65" s="4"/>
    </row>
    <row r="66" spans="1:7" ht="12.75" customHeight="1" x14ac:dyDescent="0.25">
      <c r="A66" s="22"/>
      <c r="B66" s="23"/>
      <c r="C66" s="23"/>
      <c r="D66" s="7"/>
      <c r="E66" s="7"/>
      <c r="F66" s="7"/>
      <c r="G66" s="4"/>
    </row>
  </sheetData>
  <mergeCells count="13">
    <mergeCell ref="A1:F1"/>
    <mergeCell ref="A9:F9"/>
    <mergeCell ref="A10:F10"/>
    <mergeCell ref="A11:F11"/>
    <mergeCell ref="A12:F12"/>
    <mergeCell ref="C2:F7"/>
    <mergeCell ref="F13:F14"/>
    <mergeCell ref="A66:C66"/>
    <mergeCell ref="A13:A14"/>
    <mergeCell ref="B13:B14"/>
    <mergeCell ref="C13:C14"/>
    <mergeCell ref="D13:D14"/>
    <mergeCell ref="E13:E14"/>
  </mergeCells>
  <pageMargins left="0.59055118110236227" right="0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01.2024&lt;/string&gt;&#10;  &lt;/DateInfo&gt;&#10;  &lt;Code&gt;SQUERY_GENERATOR1&lt;/Code&gt;&#10;  &lt;ObjectCode&gt;SQUERY_GENERATOR1&lt;/ObjectCode&gt;&#10;  &lt;DocName&gt;Приложение №12 Функциональная структура (на очередной год и плановый период)(Генератор отчетов с произвольной группировкой)&lt;/DocName&gt;&#10;  &lt;VariantName&gt;Приложение №12 Функциональная структура (на очередной год и плановый период)&lt;/VariantName&gt;&#10;  &lt;VariantLink&gt;57533591&lt;/VariantLink&gt;&#10;  &lt;ReportCode&gt;F30162569A0743C2A88C784CEA1008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D57DCC-33E8-476E-B63F-16D97CABBC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Buh</cp:lastModifiedBy>
  <cp:lastPrinted>2025-01-10T08:38:16Z</cp:lastPrinted>
  <dcterms:created xsi:type="dcterms:W3CDTF">2023-12-08T06:22:36Z</dcterms:created>
  <dcterms:modified xsi:type="dcterms:W3CDTF">2025-03-28T12:14:34Z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№12 Функциональная структура (на очередной год и плановый период)(Генератор отчетов с произвольной группировкой)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23.1.1401.1064394073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не используется</vt:lpwstr>
  </property>
</Properties>
</file>