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D43" i="2"/>
  <c r="D40"/>
  <c r="E9"/>
  <c r="E53"/>
  <c r="D53"/>
  <c r="D9"/>
  <c r="E50"/>
  <c r="E48"/>
  <c r="E43"/>
  <c r="F43" s="1"/>
  <c r="E40"/>
  <c r="E34"/>
  <c r="D34"/>
  <c r="E28"/>
  <c r="E22"/>
  <c r="E17"/>
  <c r="D50"/>
  <c r="D48"/>
  <c r="D28"/>
  <c r="D22"/>
  <c r="D17"/>
  <c r="F54"/>
  <c r="F51"/>
  <c r="F49"/>
  <c r="F47"/>
  <c r="F46"/>
  <c r="F45"/>
  <c r="F44"/>
  <c r="F42"/>
  <c r="F41"/>
  <c r="F39"/>
  <c r="F38"/>
  <c r="F37"/>
  <c r="F36"/>
  <c r="F35"/>
  <c r="F33"/>
  <c r="F32"/>
  <c r="F31"/>
  <c r="F30"/>
  <c r="F29"/>
  <c r="F27"/>
  <c r="F26"/>
  <c r="F25"/>
  <c r="F24"/>
  <c r="F23"/>
  <c r="F21"/>
  <c r="F20"/>
  <c r="F19"/>
  <c r="F18"/>
  <c r="F16"/>
  <c r="F15"/>
  <c r="F13"/>
  <c r="F12"/>
  <c r="F11"/>
  <c r="F10"/>
  <c r="F17" l="1"/>
  <c r="F22"/>
  <c r="D56"/>
  <c r="E56"/>
  <c r="F40"/>
  <c r="F53"/>
  <c r="F50"/>
  <c r="F48"/>
  <c r="F28"/>
  <c r="F34"/>
  <c r="F9"/>
  <c r="F56" l="1"/>
</calcChain>
</file>

<file path=xl/sharedStrings.xml><?xml version="1.0" encoding="utf-8"?>
<sst xmlns="http://schemas.openxmlformats.org/spreadsheetml/2006/main" count="103" uniqueCount="103">
  <si>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</si>
  <si>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</si>
  <si>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</si>
  <si>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</si>
  <si>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</si>
  <si>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</si>
  <si>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</si>
  <si>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</si>
  <si>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</si>
  <si>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Судебная система</t>
  </si>
  <si>
    <t>0105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</si>
  <si>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</si>
  <si>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</si>
  <si>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</si>
  <si>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</si>
  <si>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</si>
  <si>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</si>
  <si>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</si>
  <si>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</si>
  <si>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</si>
  <si>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</si>
  <si>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Гражданская оборона</t>
  </si>
  <si>
    <t>0309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</si>
  <si>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</si>
  <si>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</si>
  <si>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</si>
  <si>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</si>
  <si>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</si>
  <si>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</si>
  <si>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</si>
  <si>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</si>
  <si>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Водное хозяйство</t>
  </si>
  <si>
    <t>0406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</si>
  <si>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</si>
  <si>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</si>
  <si>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</si>
  <si>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</si>
  <si>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</si>
  <si>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</si>
  <si>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</si>
  <si>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</si>
  <si>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</si>
  <si>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</si>
  <si>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Коммунальное хозяйство</t>
  </si>
  <si>
    <t>0502</t>
  </si>
  <si>
    <t xml:space="preserve">  Благоустройство</t>
  </si>
  <si>
    <t>0503</t>
  </si>
  <si>
    <t>ОХРАНА ОКРУЖАЮЩЕЙ СРЕДЫ</t>
  </si>
  <si>
    <t>0600</t>
  </si>
  <si>
    <t xml:space="preserve">  Охрана объектов растительного и животного мира и среды их обитания</t>
  </si>
  <si>
    <t>0603</t>
  </si>
  <si>
    <t>ОБРАЗОВАНИЕ</t>
  </si>
  <si>
    <t>0700</t>
  </si>
  <si>
    <t xml:space="preserve">  Дошкольное образование</t>
  </si>
  <si>
    <t>0701</t>
  </si>
  <si>
    <t xml:space="preserve">  Общее образование</t>
  </si>
  <si>
    <t>0702</t>
  </si>
  <si>
    <t xml:space="preserve">  Дополнительное образование детей</t>
  </si>
  <si>
    <t>0703</t>
  </si>
  <si>
    <t xml:space="preserve">  Молодежная политика</t>
  </si>
  <si>
    <t>0707</t>
  </si>
  <si>
    <t xml:space="preserve">  Другие вопросы в области образования</t>
  </si>
  <si>
    <t>0709</t>
  </si>
  <si>
    <t>КУЛЬТУРА, КИНЕМАТОГРАФИЯ</t>
  </si>
  <si>
    <t>0800</t>
  </si>
  <si>
    <t xml:space="preserve">  Культура</t>
  </si>
  <si>
    <t>0801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</si>
  <si>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</si>
  <si>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</si>
  <si>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</si>
  <si>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</si>
  <si>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обслуживание населения</t>
  </si>
  <si>
    <t>1002</t>
  </si>
  <si>
    <t xml:space="preserve">  Социальное обеспечение населения</t>
  </si>
  <si>
    <t>1003</t>
  </si>
  <si>
    <t xml:space="preserve">  Охрана семьи и детства</t>
  </si>
  <si>
    <t>1004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</si>
  <si>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</si>
  <si>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</si>
  <si>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</si>
  <si>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</si>
  <si>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</si>
  <si>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</si>
  <si>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</si>
  <si>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</si>
  <si>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</si>
  <si>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</si>
  <si>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</si>
  <si>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</si>
  <si>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</si>
  <si>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</si>
  <si>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</si>
  <si>
    <t>% исполения к уточ.плану</t>
  </si>
  <si>
    <t>0107</t>
  </si>
  <si>
    <t>Обеспечениеи проведения выборов и референдумов</t>
  </si>
  <si>
    <t>1403</t>
  </si>
  <si>
    <t>Прочие межбюджетные трансферты общего характера</t>
  </si>
  <si>
    <t>1300</t>
  </si>
  <si>
    <t>ОБСЛУЖИВАНИЕ ГОСУДАРСТВЕННОГО (МУНИЦИПАЛЬНОГО ДОЛГА)</t>
  </si>
  <si>
    <t>Ожидаемое исполнение по расходам  бюджета  МР "Куйбышевский район" за 2022год</t>
  </si>
  <si>
    <t>Утверждено бюджетом на 2022год</t>
  </si>
  <si>
    <t>Уточненный план на 2022год</t>
  </si>
  <si>
    <t>Ожидаемое исполнение за 2022год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</si>
</sst>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0" fontId="5" fillId="0" borderId="1" xfId="19" applyNumberFormat="1" applyProtection="1"/>
    <xf numFmtId="0" fontId="1" fillId="0" borderId="5" xfId="8" applyNumberFormat="1" applyBorder="1" applyProtection="1">
      <alignment horizontal="center" vertical="center" shrinkToFit="1"/>
    </xf>
    <xf numFmtId="0" fontId="2" fillId="0" borderId="4" xfId="2" applyNumberFormat="1" applyBorder="1" applyProtection="1"/>
    <xf numFmtId="4" fontId="4" fillId="0" borderId="2" xfId="11" applyNumberFormat="1" applyFill="1" applyProtection="1">
      <alignment horizontal="right" vertical="top" shrinkToFit="1"/>
    </xf>
    <xf numFmtId="4" fontId="1" fillId="0" borderId="2" xfId="14" applyNumberFormat="1" applyFill="1" applyProtection="1">
      <alignment horizontal="right" vertical="top" shrinkToFit="1"/>
    </xf>
    <xf numFmtId="4" fontId="4" fillId="0" borderId="2" xfId="16" applyNumberFormat="1" applyFill="1" applyProtection="1">
      <alignment horizontal="right" vertical="top" shrinkToFit="1"/>
    </xf>
    <xf numFmtId="164" fontId="2" fillId="0" borderId="4" xfId="2" applyNumberFormat="1" applyBorder="1" applyProtection="1"/>
    <xf numFmtId="49" fontId="8" fillId="0" borderId="2" xfId="12" applyNumberFormat="1" applyFont="1" applyProtection="1">
      <alignment horizontal="left" vertical="top" wrapText="1"/>
    </xf>
    <xf numFmtId="49" fontId="8" fillId="0" borderId="2" xfId="13" applyNumberFormat="1" applyFont="1" applyProtection="1">
      <alignment horizontal="center" vertical="top" wrapText="1"/>
    </xf>
    <xf numFmtId="4" fontId="8" fillId="0" borderId="2" xfId="14" applyNumberFormat="1" applyFont="1" applyFill="1" applyProtection="1">
      <alignment horizontal="right" vertical="top" shrinkToFit="1"/>
    </xf>
    <xf numFmtId="0" fontId="10" fillId="0" borderId="6" xfId="2" applyNumberFormat="1" applyFont="1" applyBorder="1" applyAlignment="1" applyProtection="1">
      <alignment horizontal="center" wrapText="1"/>
    </xf>
    <xf numFmtId="0" fontId="10" fillId="0" borderId="7" xfId="2" applyNumberFormat="1" applyFont="1" applyBorder="1" applyAlignment="1" applyProtection="1">
      <alignment horizontal="center" wrapText="1"/>
    </xf>
    <xf numFmtId="0" fontId="4" fillId="0" borderId="5" xfId="7" applyNumberFormat="1" applyBorder="1" applyProtection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9" fillId="0" borderId="1" xfId="3" applyNumberFormat="1" applyFon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8" fillId="0" borderId="2" xfId="7" applyNumberFormat="1" applyFont="1" applyProtection="1">
      <alignment horizontal="center" vertical="center" wrapText="1"/>
    </xf>
    <xf numFmtId="164" fontId="10" fillId="0" borderId="4" xfId="2" applyNumberFormat="1" applyFont="1" applyBorder="1" applyProtection="1"/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zoomScaleNormal="100" zoomScaleSheetLayoutView="100" workbookViewId="0">
      <pane ySplit="8" topLeftCell="A45" activePane="bottomLeft" state="frozen"/>
      <selection pane="bottomLeft" activeCell="F56" sqref="F56"/>
    </sheetView>
  </sheetViews>
  <sheetFormatPr defaultRowHeight="15" outlineLevelRow="1"/>
  <cols>
    <col min="1" max="1" width="72.85546875" style="1" customWidth="1"/>
    <col min="2" max="2" width="12.85546875" style="1" customWidth="1"/>
    <col min="3" max="5" width="20" style="1" customWidth="1"/>
    <col min="6" max="6" width="12.85546875" style="1" customWidth="1"/>
    <col min="7" max="9" width="9.140625" style="1" customWidth="1"/>
    <col min="10" max="16384" width="9.140625" style="1"/>
  </cols>
  <sheetData>
    <row r="1" spans="1:9">
      <c r="A1" s="24"/>
      <c r="B1" s="25"/>
      <c r="C1" s="25"/>
      <c r="D1" s="25"/>
      <c r="E1" s="25"/>
      <c r="F1" s="2"/>
      <c r="G1" s="2"/>
      <c r="H1" s="2"/>
      <c r="I1" s="2"/>
    </row>
    <row r="2" spans="1:9" ht="30.2" customHeight="1">
      <c r="A2" s="26" t="s">
        <v>99</v>
      </c>
      <c r="B2" s="27"/>
      <c r="C2" s="27"/>
      <c r="D2" s="27"/>
      <c r="E2" s="27"/>
      <c r="F2" s="2"/>
      <c r="G2" s="2"/>
      <c r="H2" s="2"/>
      <c r="I2" s="2"/>
    </row>
    <row r="3" spans="1:9" ht="15.75" customHeight="1">
      <c r="A3" s="28"/>
      <c r="B3" s="29"/>
      <c r="C3" s="29"/>
      <c r="D3" s="29"/>
      <c r="E3" s="29"/>
      <c r="F3" s="2"/>
      <c r="G3" s="2"/>
      <c r="H3" s="2"/>
      <c r="I3" s="2"/>
    </row>
    <row r="4" spans="1:9">
      <c r="A4" s="30"/>
      <c r="B4" s="31"/>
      <c r="C4" s="31"/>
      <c r="D4" s="31"/>
      <c r="E4" s="31"/>
      <c r="F4" s="2"/>
      <c r="G4" s="2"/>
      <c r="H4" s="2"/>
      <c r="I4" s="2"/>
    </row>
    <row r="5" spans="1:9" ht="12.75" customHeight="1">
      <c r="A5" s="32" t="s">
        <v>0</v>
      </c>
      <c r="B5" s="33"/>
      <c r="C5" s="33"/>
      <c r="D5" s="33"/>
      <c r="E5" s="33"/>
      <c r="F5" s="2"/>
      <c r="G5" s="2"/>
      <c r="H5" s="2"/>
      <c r="I5" s="2"/>
    </row>
    <row r="6" spans="1:9" ht="15.75" customHeight="1">
      <c r="A6" s="36" t="s">
        <v>1</v>
      </c>
      <c r="B6" s="36" t="s">
        <v>2</v>
      </c>
      <c r="C6" s="36" t="s">
        <v>100</v>
      </c>
      <c r="D6" s="38" t="s">
        <v>101</v>
      </c>
      <c r="E6" s="22" t="s">
        <v>102</v>
      </c>
      <c r="F6" s="20" t="s">
        <v>92</v>
      </c>
      <c r="G6" s="2"/>
      <c r="H6" s="2"/>
      <c r="I6" s="2"/>
    </row>
    <row r="7" spans="1:9" ht="45.75" customHeight="1">
      <c r="A7" s="37"/>
      <c r="B7" s="37"/>
      <c r="C7" s="37"/>
      <c r="D7" s="37"/>
      <c r="E7" s="23"/>
      <c r="F7" s="21"/>
      <c r="G7" s="2"/>
      <c r="H7" s="2"/>
      <c r="I7" s="2"/>
    </row>
    <row r="8" spans="1:9" ht="12.75" customHeight="1">
      <c r="A8" s="3">
        <v>1</v>
      </c>
      <c r="B8" s="3">
        <v>2</v>
      </c>
      <c r="C8" s="3">
        <v>3</v>
      </c>
      <c r="D8" s="3">
        <v>4</v>
      </c>
      <c r="E8" s="11">
        <v>5</v>
      </c>
      <c r="F8" s="12">
        <v>6</v>
      </c>
      <c r="G8" s="2"/>
      <c r="H8" s="2"/>
      <c r="I8" s="2"/>
    </row>
    <row r="9" spans="1:9">
      <c r="A9" s="4" t="s">
        <v>3</v>
      </c>
      <c r="B9" s="5" t="s">
        <v>4</v>
      </c>
      <c r="C9" s="13">
        <v>34435899</v>
      </c>
      <c r="D9" s="13">
        <f>D10+D11+D12+D13+D14+D15+D16</f>
        <v>35787535.789999999</v>
      </c>
      <c r="E9" s="13">
        <f>E10+E11+E12+E13+E14+E15+E16</f>
        <v>35548735.449999996</v>
      </c>
      <c r="F9" s="16">
        <f>E9/D9*100</f>
        <v>99.332727625055611</v>
      </c>
      <c r="G9" s="2"/>
      <c r="H9" s="2"/>
      <c r="I9" s="2"/>
    </row>
    <row r="10" spans="1:9" ht="25.5" outlineLevel="1">
      <c r="A10" s="6" t="s">
        <v>5</v>
      </c>
      <c r="B10" s="7" t="s">
        <v>6</v>
      </c>
      <c r="C10" s="14">
        <v>1927000</v>
      </c>
      <c r="D10" s="14">
        <v>2041219.61</v>
      </c>
      <c r="E10" s="14">
        <v>2041219.61</v>
      </c>
      <c r="F10" s="16">
        <f t="shared" ref="F10:F56" si="0">E10/D10*100</f>
        <v>100</v>
      </c>
      <c r="G10" s="2"/>
      <c r="H10" s="2"/>
      <c r="I10" s="2"/>
    </row>
    <row r="11" spans="1:9" ht="38.25" outlineLevel="1">
      <c r="A11" s="6" t="s">
        <v>7</v>
      </c>
      <c r="B11" s="7" t="s">
        <v>8</v>
      </c>
      <c r="C11" s="14">
        <v>23967000</v>
      </c>
      <c r="D11" s="14">
        <v>22792235.18</v>
      </c>
      <c r="E11" s="14">
        <v>22564312.829999998</v>
      </c>
      <c r="F11" s="16">
        <f t="shared" si="0"/>
        <v>99.000000007897413</v>
      </c>
      <c r="G11" s="2"/>
      <c r="H11" s="2"/>
      <c r="I11" s="2"/>
    </row>
    <row r="12" spans="1:9" outlineLevel="1">
      <c r="A12" s="6" t="s">
        <v>9</v>
      </c>
      <c r="B12" s="7" t="s">
        <v>10</v>
      </c>
      <c r="C12" s="14">
        <v>7477</v>
      </c>
      <c r="D12" s="14">
        <v>7477</v>
      </c>
      <c r="E12" s="14">
        <v>7477</v>
      </c>
      <c r="F12" s="16">
        <f t="shared" si="0"/>
        <v>100</v>
      </c>
      <c r="G12" s="2"/>
      <c r="H12" s="2"/>
      <c r="I12" s="2"/>
    </row>
    <row r="13" spans="1:9" ht="25.5" outlineLevel="1">
      <c r="A13" s="6" t="s">
        <v>11</v>
      </c>
      <c r="B13" s="7" t="s">
        <v>12</v>
      </c>
      <c r="C13" s="14">
        <v>7151618</v>
      </c>
      <c r="D13" s="14">
        <v>7251618</v>
      </c>
      <c r="E13" s="14">
        <v>7244366.3799999999</v>
      </c>
      <c r="F13" s="16">
        <f t="shared" si="0"/>
        <v>99.899999972419948</v>
      </c>
      <c r="G13" s="2"/>
      <c r="H13" s="2"/>
      <c r="I13" s="2"/>
    </row>
    <row r="14" spans="1:9" outlineLevel="1">
      <c r="A14" s="6" t="s">
        <v>94</v>
      </c>
      <c r="B14" s="7" t="s">
        <v>93</v>
      </c>
      <c r="C14" s="14"/>
      <c r="D14" s="14"/>
      <c r="E14" s="14"/>
      <c r="F14" s="16"/>
      <c r="G14" s="2"/>
      <c r="H14" s="2"/>
      <c r="I14" s="2"/>
    </row>
    <row r="15" spans="1:9" outlineLevel="1">
      <c r="A15" s="6" t="s">
        <v>13</v>
      </c>
      <c r="B15" s="7" t="s">
        <v>14</v>
      </c>
      <c r="C15" s="14">
        <v>600000</v>
      </c>
      <c r="D15" s="14">
        <v>68619.77</v>
      </c>
      <c r="E15" s="14">
        <v>68619.77</v>
      </c>
      <c r="F15" s="16">
        <f t="shared" si="0"/>
        <v>100</v>
      </c>
      <c r="G15" s="2"/>
      <c r="H15" s="2"/>
      <c r="I15" s="2"/>
    </row>
    <row r="16" spans="1:9" outlineLevel="1">
      <c r="A16" s="6" t="s">
        <v>15</v>
      </c>
      <c r="B16" s="7" t="s">
        <v>16</v>
      </c>
      <c r="C16" s="14">
        <v>782804</v>
      </c>
      <c r="D16" s="14">
        <v>3626366.23</v>
      </c>
      <c r="E16" s="14">
        <v>3622739.86</v>
      </c>
      <c r="F16" s="16">
        <f t="shared" si="0"/>
        <v>99.899999896039176</v>
      </c>
      <c r="G16" s="2"/>
      <c r="H16" s="2"/>
      <c r="I16" s="2"/>
    </row>
    <row r="17" spans="1:9" ht="25.5">
      <c r="A17" s="4" t="s">
        <v>17</v>
      </c>
      <c r="B17" s="5" t="s">
        <v>18</v>
      </c>
      <c r="C17" s="13">
        <v>5808554</v>
      </c>
      <c r="D17" s="13">
        <f>D18+D19+D20+D21</f>
        <v>6276625</v>
      </c>
      <c r="E17" s="13">
        <f>E18+E19+E20+E21</f>
        <v>6271053</v>
      </c>
      <c r="F17" s="16">
        <f t="shared" si="0"/>
        <v>99.911226176488171</v>
      </c>
      <c r="G17" s="2"/>
      <c r="H17" s="2"/>
      <c r="I17" s="2"/>
    </row>
    <row r="18" spans="1:9" outlineLevel="1">
      <c r="A18" s="6" t="s">
        <v>19</v>
      </c>
      <c r="B18" s="7" t="s">
        <v>20</v>
      </c>
      <c r="C18" s="14">
        <v>723054</v>
      </c>
      <c r="D18" s="14">
        <v>742625</v>
      </c>
      <c r="E18" s="14">
        <v>742625</v>
      </c>
      <c r="F18" s="16">
        <f t="shared" si="0"/>
        <v>100</v>
      </c>
      <c r="G18" s="2"/>
      <c r="H18" s="2"/>
      <c r="I18" s="2"/>
    </row>
    <row r="19" spans="1:9" outlineLevel="1">
      <c r="A19" s="6" t="s">
        <v>21</v>
      </c>
      <c r="B19" s="7" t="s">
        <v>22</v>
      </c>
      <c r="C19" s="14">
        <v>4315500</v>
      </c>
      <c r="D19" s="14">
        <v>4771200</v>
      </c>
      <c r="E19" s="14">
        <v>4766428</v>
      </c>
      <c r="F19" s="16">
        <f t="shared" si="0"/>
        <v>99.89998323272971</v>
      </c>
      <c r="G19" s="2"/>
      <c r="H19" s="2"/>
      <c r="I19" s="2"/>
    </row>
    <row r="20" spans="1:9" ht="25.5" outlineLevel="1">
      <c r="A20" s="6" t="s">
        <v>23</v>
      </c>
      <c r="B20" s="7" t="s">
        <v>24</v>
      </c>
      <c r="C20" s="14">
        <v>610000</v>
      </c>
      <c r="D20" s="14">
        <v>602800</v>
      </c>
      <c r="E20" s="14">
        <v>602000</v>
      </c>
      <c r="F20" s="16">
        <f t="shared" si="0"/>
        <v>99.867285998672855</v>
      </c>
      <c r="G20" s="2"/>
      <c r="H20" s="2"/>
      <c r="I20" s="2"/>
    </row>
    <row r="21" spans="1:9" ht="25.5" outlineLevel="1">
      <c r="A21" s="6" t="s">
        <v>25</v>
      </c>
      <c r="B21" s="7" t="s">
        <v>26</v>
      </c>
      <c r="C21" s="14">
        <v>160000</v>
      </c>
      <c r="D21" s="14">
        <v>160000</v>
      </c>
      <c r="E21" s="14">
        <v>160000</v>
      </c>
      <c r="F21" s="16">
        <f t="shared" si="0"/>
        <v>100</v>
      </c>
      <c r="G21" s="2"/>
      <c r="H21" s="2"/>
      <c r="I21" s="2"/>
    </row>
    <row r="22" spans="1:9">
      <c r="A22" s="4" t="s">
        <v>27</v>
      </c>
      <c r="B22" s="5" t="s">
        <v>28</v>
      </c>
      <c r="C22" s="13">
        <v>20796173.43</v>
      </c>
      <c r="D22" s="13">
        <f>D23+D24+D25+D26+D27</f>
        <v>78645080.399999991</v>
      </c>
      <c r="E22" s="13">
        <f>E23+E24+E25+E26+E27</f>
        <v>76401269.599999994</v>
      </c>
      <c r="F22" s="16">
        <f t="shared" si="0"/>
        <v>97.14691524430053</v>
      </c>
      <c r="G22" s="2"/>
      <c r="H22" s="2"/>
      <c r="I22" s="2"/>
    </row>
    <row r="23" spans="1:9" outlineLevel="1">
      <c r="A23" s="6" t="s">
        <v>29</v>
      </c>
      <c r="B23" s="7" t="s">
        <v>30</v>
      </c>
      <c r="C23" s="14">
        <v>3530882.5</v>
      </c>
      <c r="D23" s="14">
        <v>3721437</v>
      </c>
      <c r="E23" s="14">
        <v>3609793.89</v>
      </c>
      <c r="F23" s="16">
        <f t="shared" si="0"/>
        <v>97.000000000000014</v>
      </c>
      <c r="G23" s="2"/>
      <c r="H23" s="2"/>
      <c r="I23" s="2"/>
    </row>
    <row r="24" spans="1:9" outlineLevel="1">
      <c r="A24" s="6" t="s">
        <v>31</v>
      </c>
      <c r="B24" s="7" t="s">
        <v>32</v>
      </c>
      <c r="C24" s="14">
        <v>100000</v>
      </c>
      <c r="D24" s="14">
        <v>314680</v>
      </c>
      <c r="E24" s="14">
        <v>314800</v>
      </c>
      <c r="F24" s="16">
        <f t="shared" si="0"/>
        <v>100.03813397737385</v>
      </c>
      <c r="G24" s="2"/>
      <c r="H24" s="2"/>
      <c r="I24" s="2"/>
    </row>
    <row r="25" spans="1:9" outlineLevel="1">
      <c r="A25" s="6" t="s">
        <v>33</v>
      </c>
      <c r="B25" s="7" t="s">
        <v>34</v>
      </c>
      <c r="C25" s="14">
        <v>2528598.31</v>
      </c>
      <c r="D25" s="14">
        <v>2700000</v>
      </c>
      <c r="E25" s="14">
        <v>2700000</v>
      </c>
      <c r="F25" s="16">
        <f t="shared" si="0"/>
        <v>100</v>
      </c>
      <c r="G25" s="2"/>
      <c r="H25" s="2"/>
      <c r="I25" s="2"/>
    </row>
    <row r="26" spans="1:9" outlineLevel="1">
      <c r="A26" s="6" t="s">
        <v>35</v>
      </c>
      <c r="B26" s="7" t="s">
        <v>36</v>
      </c>
      <c r="C26" s="14">
        <v>12410842.460000001</v>
      </c>
      <c r="D26" s="14">
        <v>69410842.459999993</v>
      </c>
      <c r="E26" s="14">
        <v>67328517.189999998</v>
      </c>
      <c r="F26" s="16">
        <f t="shared" si="0"/>
        <v>97.000000005474647</v>
      </c>
      <c r="G26" s="2"/>
      <c r="H26" s="2"/>
      <c r="I26" s="2"/>
    </row>
    <row r="27" spans="1:9" outlineLevel="1">
      <c r="A27" s="6" t="s">
        <v>37</v>
      </c>
      <c r="B27" s="7" t="s">
        <v>38</v>
      </c>
      <c r="C27" s="14">
        <v>2225850.16</v>
      </c>
      <c r="D27" s="14">
        <v>2498120.94</v>
      </c>
      <c r="E27" s="14">
        <v>2448158.52</v>
      </c>
      <c r="F27" s="16">
        <f t="shared" si="0"/>
        <v>97.9999999519639</v>
      </c>
      <c r="G27" s="2"/>
      <c r="H27" s="2"/>
      <c r="I27" s="2"/>
    </row>
    <row r="28" spans="1:9">
      <c r="A28" s="4" t="s">
        <v>39</v>
      </c>
      <c r="B28" s="5" t="s">
        <v>40</v>
      </c>
      <c r="C28" s="13">
        <v>15828093.99</v>
      </c>
      <c r="D28" s="13">
        <f>D29+D30+D31</f>
        <v>30088272.539999999</v>
      </c>
      <c r="E28" s="13">
        <f>E29+E30+E31</f>
        <v>29486507.090000004</v>
      </c>
      <c r="F28" s="16">
        <f t="shared" si="0"/>
        <v>98.000000002658865</v>
      </c>
      <c r="G28" s="2"/>
      <c r="H28" s="2"/>
      <c r="I28" s="2"/>
    </row>
    <row r="29" spans="1:9" outlineLevel="1">
      <c r="A29" s="6" t="s">
        <v>41</v>
      </c>
      <c r="B29" s="7" t="s">
        <v>42</v>
      </c>
      <c r="C29" s="14">
        <v>9756226.9900000002</v>
      </c>
      <c r="D29" s="14">
        <v>10504890</v>
      </c>
      <c r="E29" s="14">
        <v>10294792.199999999</v>
      </c>
      <c r="F29" s="16">
        <f t="shared" si="0"/>
        <v>98</v>
      </c>
      <c r="G29" s="2"/>
      <c r="H29" s="2"/>
      <c r="I29" s="2"/>
    </row>
    <row r="30" spans="1:9" outlineLevel="1">
      <c r="A30" s="6" t="s">
        <v>43</v>
      </c>
      <c r="B30" s="7" t="s">
        <v>44</v>
      </c>
      <c r="C30" s="14">
        <v>3476012</v>
      </c>
      <c r="D30" s="14">
        <v>15468803.539999999</v>
      </c>
      <c r="E30" s="14">
        <v>15159427.470000001</v>
      </c>
      <c r="F30" s="16">
        <f t="shared" si="0"/>
        <v>98.0000000051717</v>
      </c>
      <c r="G30" s="2"/>
      <c r="H30" s="2"/>
      <c r="I30" s="2"/>
    </row>
    <row r="31" spans="1:9" outlineLevel="1">
      <c r="A31" s="6" t="s">
        <v>45</v>
      </c>
      <c r="B31" s="7" t="s">
        <v>46</v>
      </c>
      <c r="C31" s="14">
        <v>2595855</v>
      </c>
      <c r="D31" s="14">
        <v>4114579</v>
      </c>
      <c r="E31" s="14">
        <v>4032287.42</v>
      </c>
      <c r="F31" s="16">
        <f t="shared" si="0"/>
        <v>98</v>
      </c>
      <c r="G31" s="2"/>
      <c r="H31" s="2"/>
      <c r="I31" s="2"/>
    </row>
    <row r="32" spans="1:9">
      <c r="A32" s="4" t="s">
        <v>47</v>
      </c>
      <c r="B32" s="5" t="s">
        <v>48</v>
      </c>
      <c r="C32" s="13">
        <v>20000</v>
      </c>
      <c r="D32" s="13">
        <v>20000</v>
      </c>
      <c r="E32" s="13">
        <v>20000</v>
      </c>
      <c r="F32" s="16">
        <f t="shared" si="0"/>
        <v>100</v>
      </c>
      <c r="G32" s="2"/>
      <c r="H32" s="2"/>
      <c r="I32" s="2"/>
    </row>
    <row r="33" spans="1:9" outlineLevel="1">
      <c r="A33" s="6" t="s">
        <v>49</v>
      </c>
      <c r="B33" s="7" t="s">
        <v>50</v>
      </c>
      <c r="C33" s="14">
        <v>20000</v>
      </c>
      <c r="D33" s="14">
        <v>20000</v>
      </c>
      <c r="E33" s="14">
        <v>20000</v>
      </c>
      <c r="F33" s="16">
        <f t="shared" si="0"/>
        <v>100</v>
      </c>
      <c r="G33" s="2"/>
      <c r="H33" s="2"/>
      <c r="I33" s="2"/>
    </row>
    <row r="34" spans="1:9">
      <c r="A34" s="4" t="s">
        <v>51</v>
      </c>
      <c r="B34" s="5" t="s">
        <v>52</v>
      </c>
      <c r="C34" s="13">
        <v>162092047.80000001</v>
      </c>
      <c r="D34" s="13">
        <f>D35+D36+D37+D38+D39</f>
        <v>182217708.24999997</v>
      </c>
      <c r="E34" s="13">
        <f>E35+E36+E37+E38+E39</f>
        <v>178618262.81999999</v>
      </c>
      <c r="F34" s="16">
        <f t="shared" si="0"/>
        <v>98.024645648017056</v>
      </c>
      <c r="G34" s="2"/>
      <c r="H34" s="2"/>
      <c r="I34" s="2"/>
    </row>
    <row r="35" spans="1:9" outlineLevel="1">
      <c r="A35" s="6" t="s">
        <v>53</v>
      </c>
      <c r="B35" s="7" t="s">
        <v>54</v>
      </c>
      <c r="C35" s="14">
        <v>19487813.300000001</v>
      </c>
      <c r="D35" s="14">
        <v>20843782.190000001</v>
      </c>
      <c r="E35" s="14">
        <v>20426906.550000001</v>
      </c>
      <c r="F35" s="16">
        <f t="shared" si="0"/>
        <v>98.00000001823085</v>
      </c>
      <c r="G35" s="2"/>
      <c r="H35" s="2"/>
      <c r="I35" s="2"/>
    </row>
    <row r="36" spans="1:9" outlineLevel="1">
      <c r="A36" s="6" t="s">
        <v>55</v>
      </c>
      <c r="B36" s="7" t="s">
        <v>56</v>
      </c>
      <c r="C36" s="14">
        <v>123746171.5</v>
      </c>
      <c r="D36" s="14">
        <v>142891718.16999999</v>
      </c>
      <c r="E36" s="14">
        <v>140033883.81</v>
      </c>
      <c r="F36" s="16">
        <f t="shared" si="0"/>
        <v>98.000000002379437</v>
      </c>
      <c r="G36" s="2"/>
      <c r="H36" s="2"/>
      <c r="I36" s="2"/>
    </row>
    <row r="37" spans="1:9" outlineLevel="1">
      <c r="A37" s="6" t="s">
        <v>57</v>
      </c>
      <c r="B37" s="7" t="s">
        <v>58</v>
      </c>
      <c r="C37" s="14">
        <v>7100000</v>
      </c>
      <c r="D37" s="14">
        <v>5944847.25</v>
      </c>
      <c r="E37" s="14">
        <v>5825950</v>
      </c>
      <c r="F37" s="16">
        <f t="shared" si="0"/>
        <v>97.999994869506537</v>
      </c>
      <c r="G37" s="2"/>
      <c r="H37" s="2"/>
      <c r="I37" s="2"/>
    </row>
    <row r="38" spans="1:9" outlineLevel="1">
      <c r="A38" s="6" t="s">
        <v>59</v>
      </c>
      <c r="B38" s="7" t="s">
        <v>60</v>
      </c>
      <c r="C38" s="14">
        <v>1777754</v>
      </c>
      <c r="D38" s="14">
        <v>2257051.64</v>
      </c>
      <c r="E38" s="14">
        <v>2257051.64</v>
      </c>
      <c r="F38" s="16">
        <f t="shared" si="0"/>
        <v>100</v>
      </c>
      <c r="G38" s="2"/>
      <c r="H38" s="2"/>
      <c r="I38" s="2"/>
    </row>
    <row r="39" spans="1:9" outlineLevel="1">
      <c r="A39" s="6" t="s">
        <v>61</v>
      </c>
      <c r="B39" s="7" t="s">
        <v>62</v>
      </c>
      <c r="C39" s="14">
        <v>9980309</v>
      </c>
      <c r="D39" s="14">
        <v>10280309</v>
      </c>
      <c r="E39" s="14">
        <v>10074470.82</v>
      </c>
      <c r="F39" s="16">
        <f t="shared" si="0"/>
        <v>97.997743258495433</v>
      </c>
      <c r="G39" s="2"/>
      <c r="H39" s="2"/>
      <c r="I39" s="2"/>
    </row>
    <row r="40" spans="1:9">
      <c r="A40" s="4" t="s">
        <v>63</v>
      </c>
      <c r="B40" s="5" t="s">
        <v>64</v>
      </c>
      <c r="C40" s="13">
        <v>40162062</v>
      </c>
      <c r="D40" s="13">
        <f>D41+D42</f>
        <v>45222085.539999999</v>
      </c>
      <c r="E40" s="13">
        <f>E41+E42</f>
        <v>44264684</v>
      </c>
      <c r="F40" s="16">
        <f t="shared" si="0"/>
        <v>97.88288945861828</v>
      </c>
      <c r="G40" s="2"/>
      <c r="H40" s="2"/>
      <c r="I40" s="2"/>
    </row>
    <row r="41" spans="1:9" outlineLevel="1">
      <c r="A41" s="6" t="s">
        <v>65</v>
      </c>
      <c r="B41" s="7" t="s">
        <v>66</v>
      </c>
      <c r="C41" s="14">
        <v>33632062</v>
      </c>
      <c r="D41" s="14">
        <v>37725204.539999999</v>
      </c>
      <c r="E41" s="14">
        <v>36895250</v>
      </c>
      <c r="F41" s="16">
        <f t="shared" si="0"/>
        <v>97.799999893652</v>
      </c>
      <c r="G41" s="2"/>
      <c r="H41" s="2"/>
      <c r="I41" s="2"/>
    </row>
    <row r="42" spans="1:9" outlineLevel="1">
      <c r="A42" s="6" t="s">
        <v>67</v>
      </c>
      <c r="B42" s="7" t="s">
        <v>68</v>
      </c>
      <c r="C42" s="14">
        <v>6530000</v>
      </c>
      <c r="D42" s="14">
        <v>7496881</v>
      </c>
      <c r="E42" s="14">
        <v>7369434</v>
      </c>
      <c r="F42" s="16">
        <f t="shared" si="0"/>
        <v>98.299999693205748</v>
      </c>
      <c r="G42" s="2"/>
      <c r="H42" s="2"/>
      <c r="I42" s="2"/>
    </row>
    <row r="43" spans="1:9">
      <c r="A43" s="4" t="s">
        <v>69</v>
      </c>
      <c r="B43" s="5" t="s">
        <v>70</v>
      </c>
      <c r="C43" s="13">
        <v>105327097.98</v>
      </c>
      <c r="D43" s="13">
        <f>D44+D45+D46+D47</f>
        <v>99402488</v>
      </c>
      <c r="E43" s="13">
        <f>E44+E45+E46+E47</f>
        <v>97146837.429999992</v>
      </c>
      <c r="F43" s="16">
        <f t="shared" si="0"/>
        <v>97.730790631719387</v>
      </c>
      <c r="G43" s="2"/>
      <c r="H43" s="2"/>
      <c r="I43" s="2"/>
    </row>
    <row r="44" spans="1:9" outlineLevel="1">
      <c r="A44" s="6" t="s">
        <v>71</v>
      </c>
      <c r="B44" s="7" t="s">
        <v>72</v>
      </c>
      <c r="C44" s="14">
        <v>3500000</v>
      </c>
      <c r="D44" s="14">
        <v>3500000</v>
      </c>
      <c r="E44" s="14">
        <v>3377500</v>
      </c>
      <c r="F44" s="16">
        <f t="shared" si="0"/>
        <v>96.5</v>
      </c>
      <c r="G44" s="2"/>
      <c r="H44" s="2"/>
      <c r="I44" s="2"/>
    </row>
    <row r="45" spans="1:9" outlineLevel="1">
      <c r="A45" s="6" t="s">
        <v>73</v>
      </c>
      <c r="B45" s="7" t="s">
        <v>74</v>
      </c>
      <c r="C45" s="14">
        <v>41345590</v>
      </c>
      <c r="D45" s="14">
        <v>36107002</v>
      </c>
      <c r="E45" s="14">
        <v>35348754.960000001</v>
      </c>
      <c r="F45" s="16">
        <f t="shared" si="0"/>
        <v>97.900000005539084</v>
      </c>
      <c r="G45" s="2"/>
      <c r="H45" s="2"/>
      <c r="I45" s="2"/>
    </row>
    <row r="46" spans="1:9" outlineLevel="1">
      <c r="A46" s="6" t="s">
        <v>75</v>
      </c>
      <c r="B46" s="7" t="s">
        <v>76</v>
      </c>
      <c r="C46" s="14">
        <v>46575604.979999997</v>
      </c>
      <c r="D46" s="14">
        <v>45966324</v>
      </c>
      <c r="E46" s="14">
        <v>44771199.579999998</v>
      </c>
      <c r="F46" s="16">
        <f t="shared" si="0"/>
        <v>97.400000008702008</v>
      </c>
      <c r="G46" s="2"/>
      <c r="H46" s="2"/>
      <c r="I46" s="2"/>
    </row>
    <row r="47" spans="1:9" outlineLevel="1">
      <c r="A47" s="6" t="s">
        <v>77</v>
      </c>
      <c r="B47" s="7" t="s">
        <v>78</v>
      </c>
      <c r="C47" s="14">
        <v>13905903</v>
      </c>
      <c r="D47" s="14">
        <v>13829162</v>
      </c>
      <c r="E47" s="14">
        <v>13649382.890000001</v>
      </c>
      <c r="F47" s="16">
        <f t="shared" si="0"/>
        <v>98.699999971075627</v>
      </c>
      <c r="G47" s="2"/>
      <c r="H47" s="2"/>
      <c r="I47" s="2"/>
    </row>
    <row r="48" spans="1:9">
      <c r="A48" s="4" t="s">
        <v>79</v>
      </c>
      <c r="B48" s="5" t="s">
        <v>80</v>
      </c>
      <c r="C48" s="13">
        <v>10534400</v>
      </c>
      <c r="D48" s="13">
        <f>D49</f>
        <v>10495405</v>
      </c>
      <c r="E48" s="13">
        <f>E49</f>
        <v>10411442</v>
      </c>
      <c r="F48" s="16">
        <f t="shared" si="0"/>
        <v>99.200002286714991</v>
      </c>
      <c r="G48" s="2"/>
      <c r="H48" s="2"/>
      <c r="I48" s="2"/>
    </row>
    <row r="49" spans="1:9" outlineLevel="1">
      <c r="A49" s="6" t="s">
        <v>81</v>
      </c>
      <c r="B49" s="7" t="s">
        <v>82</v>
      </c>
      <c r="C49" s="14">
        <v>10534400</v>
      </c>
      <c r="D49" s="14">
        <v>10495405</v>
      </c>
      <c r="E49" s="14">
        <v>10411442</v>
      </c>
      <c r="F49" s="16">
        <f t="shared" si="0"/>
        <v>99.200002286714991</v>
      </c>
      <c r="G49" s="2"/>
      <c r="H49" s="2"/>
      <c r="I49" s="2"/>
    </row>
    <row r="50" spans="1:9">
      <c r="A50" s="4" t="s">
        <v>83</v>
      </c>
      <c r="B50" s="5" t="s">
        <v>84</v>
      </c>
      <c r="C50" s="13">
        <v>1800000</v>
      </c>
      <c r="D50" s="13">
        <f>D51</f>
        <v>1800000</v>
      </c>
      <c r="E50" s="13">
        <f>E51</f>
        <v>1800000</v>
      </c>
      <c r="F50" s="16">
        <f t="shared" si="0"/>
        <v>100</v>
      </c>
      <c r="G50" s="2"/>
      <c r="H50" s="2"/>
      <c r="I50" s="2"/>
    </row>
    <row r="51" spans="1:9" outlineLevel="1">
      <c r="A51" s="6" t="s">
        <v>85</v>
      </c>
      <c r="B51" s="7" t="s">
        <v>86</v>
      </c>
      <c r="C51" s="14">
        <v>1800000</v>
      </c>
      <c r="D51" s="14">
        <v>1800000</v>
      </c>
      <c r="E51" s="14">
        <v>1800000</v>
      </c>
      <c r="F51" s="16">
        <f t="shared" si="0"/>
        <v>100</v>
      </c>
      <c r="G51" s="2"/>
      <c r="H51" s="2"/>
      <c r="I51" s="2"/>
    </row>
    <row r="52" spans="1:9" outlineLevel="1">
      <c r="A52" s="17" t="s">
        <v>98</v>
      </c>
      <c r="B52" s="18" t="s">
        <v>97</v>
      </c>
      <c r="C52" s="19">
        <v>100000</v>
      </c>
      <c r="D52" s="19"/>
      <c r="E52" s="19"/>
      <c r="F52" s="16"/>
      <c r="G52" s="2"/>
      <c r="H52" s="2"/>
      <c r="I52" s="2"/>
    </row>
    <row r="53" spans="1:9" ht="25.5">
      <c r="A53" s="4" t="s">
        <v>87</v>
      </c>
      <c r="B53" s="5" t="s">
        <v>88</v>
      </c>
      <c r="C53" s="13">
        <v>30688074</v>
      </c>
      <c r="D53" s="13">
        <f>D54+D55</f>
        <v>31345698</v>
      </c>
      <c r="E53" s="13">
        <f>E54+E55</f>
        <v>31345698</v>
      </c>
      <c r="F53" s="16">
        <f t="shared" si="0"/>
        <v>100</v>
      </c>
      <c r="G53" s="2"/>
      <c r="H53" s="2"/>
      <c r="I53" s="2"/>
    </row>
    <row r="54" spans="1:9" ht="25.5" outlineLevel="1">
      <c r="A54" s="6" t="s">
        <v>89</v>
      </c>
      <c r="B54" s="7" t="s">
        <v>90</v>
      </c>
      <c r="C54" s="14">
        <v>30688074</v>
      </c>
      <c r="D54" s="14">
        <v>31345698</v>
      </c>
      <c r="E54" s="14">
        <v>31345698</v>
      </c>
      <c r="F54" s="16">
        <f t="shared" si="0"/>
        <v>100</v>
      </c>
      <c r="G54" s="2"/>
      <c r="H54" s="2"/>
      <c r="I54" s="2"/>
    </row>
    <row r="55" spans="1:9" outlineLevel="1">
      <c r="A55" s="6" t="s">
        <v>96</v>
      </c>
      <c r="B55" s="7" t="s">
        <v>95</v>
      </c>
      <c r="C55" s="14"/>
      <c r="D55" s="14"/>
      <c r="E55" s="14"/>
      <c r="F55" s="16"/>
      <c r="G55" s="2"/>
      <c r="H55" s="2"/>
      <c r="I55" s="2"/>
    </row>
    <row r="56" spans="1:9" ht="12.75" customHeight="1">
      <c r="A56" s="8" t="s">
        <v>91</v>
      </c>
      <c r="B56" s="8"/>
      <c r="C56" s="15">
        <v>427592402.19999999</v>
      </c>
      <c r="D56" s="15">
        <f>D9+D17+D22+D28+D32+D34+D40+D43+D48+D50+D53+D52</f>
        <v>521300898.51999998</v>
      </c>
      <c r="E56" s="15">
        <f>E9+E17+E22+E28+E32+E34+E40+E43+E48+E50+E53+E52</f>
        <v>511314489.38999999</v>
      </c>
      <c r="F56" s="39">
        <f t="shared" si="0"/>
        <v>98.08432919291873</v>
      </c>
      <c r="G56" s="2"/>
      <c r="H56" s="2"/>
      <c r="I56" s="2"/>
    </row>
    <row r="57" spans="1:9" ht="12.75" customHeight="1">
      <c r="A57" s="9"/>
      <c r="B57" s="9"/>
      <c r="C57" s="9"/>
      <c r="D57" s="9"/>
      <c r="E57" s="9"/>
      <c r="F57" s="2"/>
      <c r="G57" s="2"/>
      <c r="H57" s="2"/>
      <c r="I57" s="2"/>
    </row>
    <row r="58" spans="1:9" ht="12.75" customHeight="1">
      <c r="A58" s="34"/>
      <c r="B58" s="35"/>
      <c r="C58" s="35"/>
      <c r="D58" s="10"/>
      <c r="E58" s="10"/>
      <c r="F58" s="2"/>
      <c r="G58" s="2"/>
      <c r="H58" s="2"/>
      <c r="I58" s="2"/>
    </row>
  </sheetData>
  <mergeCells count="12">
    <mergeCell ref="A58:C58"/>
    <mergeCell ref="A6:A7"/>
    <mergeCell ref="B6:B7"/>
    <mergeCell ref="C6:C7"/>
    <mergeCell ref="D6:D7"/>
    <mergeCell ref="F6:F7"/>
    <mergeCell ref="E6:E7"/>
    <mergeCell ref="A1:E1"/>
    <mergeCell ref="A2:E2"/>
    <mergeCell ref="A3:E3"/>
    <mergeCell ref="A4:E4"/>
    <mergeCell ref="A5:E5"/>
  </mergeCells>
  <pageMargins left="0.19685039370078741" right="0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9.1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19EA820-20C9-43F4-9CBA-A62CE26527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2022-11-11T07:26:37Z</cp:lastPrinted>
  <dcterms:created xsi:type="dcterms:W3CDTF">2021-11-09T06:31:12Z</dcterms:created>
  <dcterms:modified xsi:type="dcterms:W3CDTF">2022-11-11T07:26:54Z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